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vsdx" ContentType="application/vnd.ms-visio.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[BISMILLAH] TA 2023\[PROGRESS] SIDANG\RAW DATA\"/>
    </mc:Choice>
  </mc:AlternateContent>
  <xr:revisionPtr revIDLastSave="0" documentId="13_ncr:1_{B2D28BF7-98EA-4EAA-9756-1404D616DFC7}" xr6:coauthVersionLast="47" xr6:coauthVersionMax="47" xr10:uidLastSave="{00000000-0000-0000-0000-000000000000}"/>
  <bookViews>
    <workbookView xWindow="-120" yWindow="-120" windowWidth="20730" windowHeight="11160" xr2:uid="{6BD05501-C457-4749-9962-A6FDDFDFD9F1}"/>
  </bookViews>
  <sheets>
    <sheet name="OEE" sheetId="9" r:id="rId1"/>
    <sheet name="Grafik" sheetId="10" r:id="rId2"/>
    <sheet name="Fishbone" sheetId="6" r:id="rId3"/>
    <sheet name="AHP (Kuesioner)" sheetId="7" r:id="rId4"/>
    <sheet name="AHP (Jawaban Kuesioner)" sheetId="11" r:id="rId5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2" i="10" l="1"/>
  <c r="AL15" i="10"/>
  <c r="AL3" i="10"/>
  <c r="AL16" i="10"/>
  <c r="AN3" i="10"/>
  <c r="AO3" i="10"/>
  <c r="AP3" i="10"/>
  <c r="AM16" i="10"/>
  <c r="AL4" i="10"/>
  <c r="AL17" i="10"/>
  <c r="AN4" i="10"/>
  <c r="AO4" i="10"/>
  <c r="AP4" i="10"/>
  <c r="AM17" i="10"/>
  <c r="AL5" i="10"/>
  <c r="AL18" i="10"/>
  <c r="AN5" i="10"/>
  <c r="AO5" i="10"/>
  <c r="AP5" i="10"/>
  <c r="AM18" i="10"/>
  <c r="AL6" i="10"/>
  <c r="AL19" i="10"/>
  <c r="AN6" i="10"/>
  <c r="AO6" i="10"/>
  <c r="AP6" i="10"/>
  <c r="AM19" i="10"/>
  <c r="AL7" i="10"/>
  <c r="AL20" i="10"/>
  <c r="AN7" i="10"/>
  <c r="AO7" i="10"/>
  <c r="AP7" i="10"/>
  <c r="AM20" i="10"/>
  <c r="AL8" i="10"/>
  <c r="AL21" i="10"/>
  <c r="AN8" i="10"/>
  <c r="AO8" i="10"/>
  <c r="AP8" i="10"/>
  <c r="AM21" i="10"/>
  <c r="AL9" i="10"/>
  <c r="AL22" i="10"/>
  <c r="AN9" i="10"/>
  <c r="AO9" i="10"/>
  <c r="AP9" i="10"/>
  <c r="AM22" i="10"/>
  <c r="AL10" i="10"/>
  <c r="AL23" i="10"/>
  <c r="AN10" i="10"/>
  <c r="AO10" i="10"/>
  <c r="AP10" i="10"/>
  <c r="AM23" i="10"/>
  <c r="AL11" i="10"/>
  <c r="AL24" i="10"/>
  <c r="AN11" i="10"/>
  <c r="AO11" i="10"/>
  <c r="AP11" i="10"/>
  <c r="AM24" i="10"/>
  <c r="AL26" i="10"/>
  <c r="AM26" i="10"/>
  <c r="AS6" i="10"/>
  <c r="AM11" i="10"/>
  <c r="AS4" i="10"/>
  <c r="AS5" i="10"/>
  <c r="AM3" i="10"/>
  <c r="O2" i="10"/>
  <c r="R10" i="9"/>
  <c r="B10" i="10"/>
  <c r="B11" i="10"/>
  <c r="AM4" i="10"/>
  <c r="AM5" i="10"/>
  <c r="AM6" i="10"/>
  <c r="AM7" i="10"/>
  <c r="AM8" i="10"/>
  <c r="AM9" i="10"/>
  <c r="AM10" i="10"/>
  <c r="A2" i="10"/>
  <c r="AA2" i="10"/>
  <c r="AA3" i="10"/>
  <c r="AA4" i="10"/>
  <c r="AB4" i="10"/>
  <c r="AA5" i="10"/>
  <c r="AB5" i="10"/>
  <c r="AA6" i="10"/>
  <c r="AB6" i="10"/>
  <c r="AA7" i="10"/>
  <c r="AB7" i="10"/>
  <c r="AA8" i="10"/>
  <c r="AB8" i="10"/>
  <c r="AA9" i="10"/>
  <c r="AB9" i="10"/>
  <c r="AA10" i="10"/>
  <c r="AB10" i="10"/>
  <c r="AA11" i="10"/>
  <c r="AB11" i="10"/>
  <c r="R11" i="9"/>
  <c r="P11" i="10"/>
  <c r="O11" i="10"/>
  <c r="P10" i="10"/>
  <c r="O10" i="10"/>
  <c r="P9" i="10"/>
  <c r="O9" i="10"/>
  <c r="P8" i="10"/>
  <c r="O8" i="10"/>
  <c r="P7" i="10"/>
  <c r="O7" i="10"/>
  <c r="P6" i="10"/>
  <c r="O6" i="10"/>
  <c r="P5" i="10"/>
  <c r="O5" i="10"/>
  <c r="P4" i="10"/>
  <c r="O4" i="10"/>
  <c r="O3" i="10"/>
  <c r="A3" i="10"/>
  <c r="B3" i="10"/>
  <c r="A4" i="10"/>
  <c r="A5" i="10"/>
  <c r="A6" i="10"/>
  <c r="A7" i="10"/>
  <c r="A8" i="10"/>
  <c r="A9" i="10"/>
  <c r="A10" i="10"/>
  <c r="A11" i="10"/>
  <c r="D12" i="9"/>
  <c r="B25" i="9"/>
  <c r="D25" i="9"/>
  <c r="C33" i="9"/>
  <c r="O25" i="9"/>
  <c r="P25" i="9"/>
  <c r="Q25" i="9"/>
  <c r="P43" i="9"/>
  <c r="Q43" i="9"/>
  <c r="B24" i="9"/>
  <c r="D24" i="9"/>
  <c r="C32" i="9"/>
  <c r="O24" i="9"/>
  <c r="P24" i="9"/>
  <c r="Q24" i="9"/>
  <c r="P42" i="9"/>
  <c r="Q42" i="9"/>
  <c r="B23" i="9"/>
  <c r="D23" i="9"/>
  <c r="C31" i="9"/>
  <c r="O23" i="9"/>
  <c r="P23" i="9"/>
  <c r="Q23" i="9"/>
  <c r="P41" i="9"/>
  <c r="Q41" i="9"/>
  <c r="B22" i="9"/>
  <c r="D22" i="9"/>
  <c r="C30" i="9"/>
  <c r="O22" i="9"/>
  <c r="P22" i="9"/>
  <c r="Q22" i="9"/>
  <c r="P40" i="9"/>
  <c r="Q40" i="9"/>
  <c r="C13" i="9"/>
  <c r="D13" i="9"/>
  <c r="I5" i="9"/>
  <c r="O30" i="9"/>
  <c r="P30" i="9"/>
  <c r="Q30" i="9"/>
  <c r="O39" i="9"/>
  <c r="B21" i="9"/>
  <c r="D21" i="9"/>
  <c r="C29" i="9"/>
  <c r="O21" i="9"/>
  <c r="P21" i="9"/>
  <c r="Q21" i="9"/>
  <c r="P39" i="9"/>
  <c r="Q39" i="9"/>
  <c r="B20" i="9"/>
  <c r="D20" i="9"/>
  <c r="C28" i="9"/>
  <c r="O20" i="9"/>
  <c r="P20" i="9"/>
  <c r="Q20" i="9"/>
  <c r="P38" i="9"/>
  <c r="Q38" i="9"/>
  <c r="D17" i="9"/>
  <c r="I9" i="9"/>
  <c r="O34" i="9"/>
  <c r="P34" i="9"/>
  <c r="Q34" i="9"/>
  <c r="D16" i="9"/>
  <c r="I8" i="9"/>
  <c r="O33" i="9"/>
  <c r="P33" i="9"/>
  <c r="Q33" i="9"/>
  <c r="B33" i="9"/>
  <c r="D33" i="9"/>
  <c r="C15" i="9"/>
  <c r="D15" i="9"/>
  <c r="I7" i="9"/>
  <c r="O32" i="9"/>
  <c r="P32" i="9"/>
  <c r="Q32" i="9"/>
  <c r="B32" i="9"/>
  <c r="D32" i="9"/>
  <c r="D14" i="9"/>
  <c r="I6" i="9"/>
  <c r="O31" i="9"/>
  <c r="P31" i="9"/>
  <c r="Q31" i="9"/>
  <c r="B31" i="9"/>
  <c r="D31" i="9"/>
  <c r="B30" i="9"/>
  <c r="D30" i="9"/>
  <c r="I4" i="9"/>
  <c r="O29" i="9"/>
  <c r="P29" i="9"/>
  <c r="Q29" i="9"/>
  <c r="B29" i="9"/>
  <c r="D29" i="9"/>
  <c r="B28" i="9"/>
  <c r="D28" i="9"/>
  <c r="J4" i="9"/>
  <c r="K4" i="9"/>
  <c r="Q4" i="9"/>
  <c r="O4" i="9"/>
  <c r="L4" i="9"/>
  <c r="Z4" i="9"/>
  <c r="R4" i="9"/>
  <c r="AA4" i="9"/>
  <c r="U4" i="9"/>
  <c r="W4" i="9"/>
  <c r="AB4" i="9"/>
  <c r="AC4" i="9"/>
  <c r="J5" i="9"/>
  <c r="K5" i="9"/>
  <c r="L5" i="9"/>
  <c r="Z5" i="9"/>
  <c r="O5" i="9"/>
  <c r="Q5" i="9"/>
  <c r="R5" i="9"/>
  <c r="AA5" i="9"/>
  <c r="U5" i="9"/>
  <c r="W5" i="9"/>
  <c r="AB5" i="9"/>
  <c r="AC5" i="9"/>
  <c r="J6" i="9"/>
  <c r="K6" i="9"/>
  <c r="L6" i="9"/>
  <c r="Z6" i="9"/>
  <c r="O6" i="9"/>
  <c r="Q6" i="9"/>
  <c r="R6" i="9"/>
  <c r="AA6" i="9"/>
  <c r="U6" i="9"/>
  <c r="W6" i="9"/>
  <c r="AB6" i="9"/>
  <c r="AC6" i="9"/>
  <c r="J7" i="9"/>
  <c r="K7" i="9"/>
  <c r="L7" i="9"/>
  <c r="Z7" i="9"/>
  <c r="O7" i="9"/>
  <c r="Q7" i="9"/>
  <c r="R7" i="9"/>
  <c r="AA7" i="9"/>
  <c r="U7" i="9"/>
  <c r="W7" i="9"/>
  <c r="AB7" i="9"/>
  <c r="AC7" i="9"/>
  <c r="J8" i="9"/>
  <c r="K8" i="9"/>
  <c r="L8" i="9"/>
  <c r="Z8" i="9"/>
  <c r="O8" i="9"/>
  <c r="Q8" i="9"/>
  <c r="R8" i="9"/>
  <c r="AA8" i="9"/>
  <c r="U8" i="9"/>
  <c r="W8" i="9"/>
  <c r="AB8" i="9"/>
  <c r="AC8" i="9"/>
  <c r="J9" i="9"/>
  <c r="K9" i="9"/>
  <c r="L9" i="9"/>
  <c r="Z9" i="9"/>
  <c r="O9" i="9"/>
  <c r="Q9" i="9"/>
  <c r="R9" i="9"/>
  <c r="AA9" i="9"/>
  <c r="U9" i="9"/>
  <c r="W9" i="9"/>
  <c r="AB9" i="9"/>
  <c r="AC9" i="9"/>
  <c r="AC10" i="9"/>
  <c r="AC11" i="9"/>
  <c r="AB10" i="9"/>
  <c r="AB11" i="9"/>
  <c r="AA10" i="9"/>
  <c r="AA11" i="9"/>
  <c r="Z10" i="9"/>
  <c r="Z11" i="9"/>
  <c r="W10" i="9"/>
  <c r="W11" i="9"/>
  <c r="L10" i="9"/>
  <c r="L11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Sisil</author>
  </authors>
  <commentList>
    <comment ref="D6" authorId="0" shapeId="0" xr:uid="{84536278-BC16-48B6-9C12-E405366DC417}">
      <text>
        <r>
          <rPr>
            <b/>
            <sz val="9"/>
            <color indexed="81"/>
            <rFont val="Tahoma"/>
            <family val="2"/>
          </rPr>
          <t>Sisil:</t>
        </r>
        <r>
          <rPr>
            <sz val="9"/>
            <color indexed="81"/>
            <rFont val="Tahoma"/>
            <family val="2"/>
          </rPr>
          <t xml:space="preserve">
Breakdown tertinggi</t>
        </r>
      </text>
    </comment>
    <comment ref="C11" authorId="0" shapeId="0" xr:uid="{3A4A7A4C-45EE-46DA-9E8B-68DB9BA55160}">
      <text>
        <r>
          <rPr>
            <b/>
            <sz val="9"/>
            <color indexed="81"/>
            <rFont val="Tahoma"/>
            <charset val="1"/>
          </rPr>
          <t>Sisil:</t>
        </r>
        <r>
          <rPr>
            <sz val="9"/>
            <color indexed="81"/>
            <rFont val="Tahoma"/>
            <charset val="1"/>
          </rPr>
          <t xml:space="preserve">
planned downtime</t>
        </r>
      </text>
    </comment>
  </commentList>
</comments>
</file>

<file path=xl/sharedStrings.xml><?xml version="1.0" encoding="utf-8"?>
<sst xmlns="http://schemas.openxmlformats.org/spreadsheetml/2006/main" count="726" uniqueCount="151">
  <si>
    <t>Mei</t>
  </si>
  <si>
    <t>Juni</t>
  </si>
  <si>
    <t>September</t>
  </si>
  <si>
    <t>Oktober</t>
  </si>
  <si>
    <t>Agustus</t>
  </si>
  <si>
    <t>Mesin</t>
  </si>
  <si>
    <t>A</t>
  </si>
  <si>
    <t>P</t>
  </si>
  <si>
    <t>Q</t>
  </si>
  <si>
    <t>OEE</t>
  </si>
  <si>
    <t>Periode</t>
  </si>
  <si>
    <t>Availability</t>
  </si>
  <si>
    <t xml:space="preserve">Juli </t>
  </si>
  <si>
    <t>AVAILABILITY</t>
  </si>
  <si>
    <t>Perhitungan Ideal Cycle Time</t>
  </si>
  <si>
    <t>% Jam Kerja</t>
  </si>
  <si>
    <t>Downtime (Jam)</t>
  </si>
  <si>
    <t>Cycle Time</t>
  </si>
  <si>
    <t>Ideal Cycle Time</t>
  </si>
  <si>
    <t>%JK</t>
  </si>
  <si>
    <t>Total Process  Amount (M3)</t>
  </si>
  <si>
    <t>Cycle Time (Jam/M3)</t>
  </si>
  <si>
    <t>Ideal Cycle Time (Jam/M3)</t>
  </si>
  <si>
    <t>QUALITY</t>
  </si>
  <si>
    <t>Process Amount (M3)</t>
  </si>
  <si>
    <t>Defect Amount (M3)</t>
  </si>
  <si>
    <t>Total</t>
  </si>
  <si>
    <t>No</t>
  </si>
  <si>
    <t>Faktor</t>
  </si>
  <si>
    <t>Manusia</t>
  </si>
  <si>
    <t xml:space="preserve">Metode </t>
  </si>
  <si>
    <t>Material</t>
  </si>
  <si>
    <t>Idikator</t>
  </si>
  <si>
    <t>Kurangnya pengawasan</t>
  </si>
  <si>
    <t>Terjadi kesalahan perbaikan</t>
  </si>
  <si>
    <t>Pemasangan spare part kurang pas</t>
  </si>
  <si>
    <t>Umur mesin yang sudah tua</t>
  </si>
  <si>
    <t>Mesin mengalami aus</t>
  </si>
  <si>
    <t>Sparepart belum diganti</t>
  </si>
  <si>
    <t>Goals</t>
  </si>
  <si>
    <t>Kriteria</t>
  </si>
  <si>
    <t>Sub Kriteria</t>
  </si>
  <si>
    <t>Alternatif</t>
  </si>
  <si>
    <t>Metode</t>
  </si>
  <si>
    <t>Keterampilan dan pelatihan</t>
  </si>
  <si>
    <t>Pengetahuan tentang sistem dan peralatan</t>
  </si>
  <si>
    <t>Kesiapan respons terhadap kegagalan</t>
  </si>
  <si>
    <t>Mematuhi SOP</t>
  </si>
  <si>
    <t>Ketersediaan bahan baku</t>
  </si>
  <si>
    <t>Kualitas baha baku</t>
  </si>
  <si>
    <t>Ketersediaan suku cadang (sparepart)</t>
  </si>
  <si>
    <t>memonitor sistem secara terus-menerus untuk mendeteksi gejala awal kerusakan</t>
  </si>
  <si>
    <t>Peningkatan Kepatuhan terhadap Prosedur Operasional</t>
  </si>
  <si>
    <t>Meningkatkan manajemen rantai pasok</t>
  </si>
  <si>
    <t>Pemantauan dan Kontrol Kualitas Bahan Baku</t>
  </si>
  <si>
    <t>mengelola dan memastikan ketersediaan suku cadang (sparepart)</t>
  </si>
  <si>
    <t>Rencana Pemeliharaan Preventif</t>
  </si>
  <si>
    <t>Strategi meminimalisir nilai downtime Batching Plant Jalur 5</t>
  </si>
  <si>
    <t>Sumber</t>
  </si>
  <si>
    <t>Kesimpulan Alternatif</t>
  </si>
  <si>
    <t>Peningkatan Keterampilan dan Pelatihan karyawan</t>
  </si>
  <si>
    <t>[1],[2]</t>
  </si>
  <si>
    <t>[1]</t>
  </si>
  <si>
    <t>[1],[3]</t>
  </si>
  <si>
    <t>[3]</t>
  </si>
  <si>
    <t>[2]</t>
  </si>
  <si>
    <t>[2],[3]</t>
  </si>
  <si>
    <r>
      <rPr>
        <b/>
        <sz val="11"/>
        <color rgb="FF000000"/>
        <rFont val="Calibri Light"/>
        <family val="2"/>
        <scheme val="major"/>
      </rPr>
      <t>1</t>
    </r>
    <r>
      <rPr>
        <sz val="11"/>
        <color rgb="FF000000"/>
        <rFont val="Calibri Light"/>
        <family val="2"/>
        <scheme val="major"/>
      </rPr>
      <t>.</t>
    </r>
    <r>
      <rPr>
        <sz val="7"/>
        <color rgb="FF000000"/>
        <rFont val="Calibri Light"/>
        <family val="2"/>
        <scheme val="major"/>
      </rPr>
      <t xml:space="preserve">  </t>
    </r>
    <r>
      <rPr>
        <sz val="11"/>
        <color rgb="FF000000"/>
        <rFont val="Calibri Light"/>
        <family val="2"/>
        <scheme val="major"/>
      </rPr>
      <t xml:space="preserve">Penigkatan program keterampilan dan pelatihan karyawan </t>
    </r>
    <r>
      <rPr>
        <b/>
        <sz val="11"/>
        <color rgb="FF000000"/>
        <rFont val="Calibri Light"/>
        <family val="2"/>
        <scheme val="major"/>
      </rPr>
      <t>2</t>
    </r>
    <r>
      <rPr>
        <sz val="11"/>
        <color rgb="FF000000"/>
        <rFont val="Calibri Light"/>
        <family val="2"/>
        <scheme val="major"/>
      </rPr>
      <t xml:space="preserve">.  Pengembangan SOP yang efektif </t>
    </r>
    <r>
      <rPr>
        <b/>
        <sz val="11"/>
        <color rgb="FF000000"/>
        <rFont val="Calibri Light"/>
        <family val="2"/>
        <scheme val="major"/>
      </rPr>
      <t>3</t>
    </r>
    <r>
      <rPr>
        <sz val="11"/>
        <color rgb="FF000000"/>
        <rFont val="Calibri Light"/>
        <family val="2"/>
        <scheme val="major"/>
      </rPr>
      <t>.  Pengembangan program TQM (Total Quality Management)</t>
    </r>
  </si>
  <si>
    <t>PENGUMPULAN DATA</t>
  </si>
  <si>
    <t>PENGOLAHAN DATA</t>
  </si>
  <si>
    <t>Average</t>
  </si>
  <si>
    <t>WOT atau Loading Time (Jam)</t>
  </si>
  <si>
    <t>Elemen A</t>
  </si>
  <si>
    <t>Kriteria Nilai</t>
  </si>
  <si>
    <t>Elemen B</t>
  </si>
  <si>
    <t xml:space="preserve">Mesin </t>
  </si>
  <si>
    <t xml:space="preserve">Subkriteria </t>
  </si>
  <si>
    <t>Subkriteria</t>
  </si>
  <si>
    <t xml:space="preserve">Kriteria Nilai </t>
  </si>
  <si>
    <r>
      <t xml:space="preserve">Dalam meminimalisir </t>
    </r>
    <r>
      <rPr>
        <b/>
        <i/>
        <sz val="12"/>
        <color theme="1"/>
        <rFont val="Times New Roman"/>
        <family val="1"/>
      </rPr>
      <t xml:space="preserve">downtime </t>
    </r>
    <r>
      <rPr>
        <b/>
        <sz val="12"/>
        <color theme="1"/>
        <rFont val="Times New Roman"/>
        <family val="1"/>
      </rPr>
      <t xml:space="preserve">mesin </t>
    </r>
    <r>
      <rPr>
        <b/>
        <i/>
        <sz val="12"/>
        <color theme="1"/>
        <rFont val="Times New Roman"/>
        <family val="1"/>
      </rPr>
      <t>Batching Plant</t>
    </r>
    <r>
      <rPr>
        <b/>
        <sz val="12"/>
        <color theme="1"/>
        <rFont val="Times New Roman"/>
        <family val="1"/>
      </rPr>
      <t xml:space="preserve"> subkriteria manusia manakah yang lebih penting </t>
    </r>
  </si>
  <si>
    <r>
      <t xml:space="preserve">Dalam meminimalisir </t>
    </r>
    <r>
      <rPr>
        <b/>
        <i/>
        <sz val="12"/>
        <color theme="1"/>
        <rFont val="Times New Roman"/>
        <family val="1"/>
      </rPr>
      <t xml:space="preserve">downtime </t>
    </r>
    <r>
      <rPr>
        <b/>
        <sz val="12"/>
        <color theme="1"/>
        <rFont val="Times New Roman"/>
        <family val="1"/>
      </rPr>
      <t xml:space="preserve">mesin </t>
    </r>
    <r>
      <rPr>
        <b/>
        <i/>
        <sz val="12"/>
        <color theme="1"/>
        <rFont val="Times New Roman"/>
        <family val="1"/>
      </rPr>
      <t>Batching Plant</t>
    </r>
    <r>
      <rPr>
        <b/>
        <sz val="12"/>
        <color theme="1"/>
        <rFont val="Times New Roman"/>
        <family val="1"/>
      </rPr>
      <t xml:space="preserve"> subkriteria metode manakah yang lebih penting </t>
    </r>
  </si>
  <si>
    <r>
      <t xml:space="preserve">Dalam meminimalisir </t>
    </r>
    <r>
      <rPr>
        <b/>
        <i/>
        <sz val="12"/>
        <color theme="1"/>
        <rFont val="Times New Roman"/>
        <family val="1"/>
      </rPr>
      <t xml:space="preserve">downtime </t>
    </r>
    <r>
      <rPr>
        <b/>
        <sz val="12"/>
        <color theme="1"/>
        <rFont val="Times New Roman"/>
        <family val="1"/>
      </rPr>
      <t xml:space="preserve">mesin </t>
    </r>
    <r>
      <rPr>
        <b/>
        <i/>
        <sz val="12"/>
        <color theme="1"/>
        <rFont val="Times New Roman"/>
        <family val="1"/>
      </rPr>
      <t>Batching Plant</t>
    </r>
    <r>
      <rPr>
        <b/>
        <sz val="12"/>
        <color theme="1"/>
        <rFont val="Times New Roman"/>
        <family val="1"/>
      </rPr>
      <t xml:space="preserve"> subkriteria material manakah yang lebih penting </t>
    </r>
  </si>
  <si>
    <r>
      <t xml:space="preserve">Dalam meminimalisir </t>
    </r>
    <r>
      <rPr>
        <b/>
        <i/>
        <sz val="12"/>
        <color theme="1"/>
        <rFont val="Times New Roman"/>
        <family val="1"/>
      </rPr>
      <t xml:space="preserve">downtime </t>
    </r>
    <r>
      <rPr>
        <b/>
        <sz val="12"/>
        <color theme="1"/>
        <rFont val="Times New Roman"/>
        <family val="1"/>
      </rPr>
      <t xml:space="preserve">mesin </t>
    </r>
    <r>
      <rPr>
        <b/>
        <i/>
        <sz val="12"/>
        <color theme="1"/>
        <rFont val="Times New Roman"/>
        <family val="1"/>
      </rPr>
      <t>Batching Plant</t>
    </r>
    <r>
      <rPr>
        <b/>
        <sz val="12"/>
        <color theme="1"/>
        <rFont val="Times New Roman"/>
        <family val="1"/>
      </rPr>
      <t xml:space="preserve"> subkriteria mesin manakah yang lebih penting </t>
    </r>
  </si>
  <si>
    <t>Pemeliharaan preventif</t>
  </si>
  <si>
    <t>Kriteria Manusia pada Alternatif</t>
  </si>
  <si>
    <t xml:space="preserve">Subkriteria Ketrampilan dan Pelatihan </t>
  </si>
  <si>
    <t>Subkriteria Pengetahuan tentang Sistem dan Peralatan</t>
  </si>
  <si>
    <t>Penigkatan program keterampilan dan pelatihan karyawan</t>
  </si>
  <si>
    <t>Pengembangan SOP yang efektif</t>
  </si>
  <si>
    <t>Pengembangan program TQM (Total Quality Management)</t>
  </si>
  <si>
    <t>Kriteria Metode pada Alternatif</t>
  </si>
  <si>
    <t>Subkriteria Kesiapan Respons Terhadap Kegagalan</t>
  </si>
  <si>
    <t>Alternatif Minimalisir Downtime BP</t>
  </si>
  <si>
    <t>Subkriteria Mematuhi SOP</t>
  </si>
  <si>
    <t>Kriteria Material pada Alternatif</t>
  </si>
  <si>
    <t>Subkriteria Ketersediaan Bahan Baku</t>
  </si>
  <si>
    <t>Subkriteria Kualitas Bahan Baku</t>
  </si>
  <si>
    <t>Kriteria Mesin pada Alternatif</t>
  </si>
  <si>
    <t>Subkriteria Ketersediaan Suku Cadang (Sparepart)</t>
  </si>
  <si>
    <t>Subkriteria Pemeliharaan Preventif</t>
  </si>
  <si>
    <r>
      <t xml:space="preserve">Pertanyaan: Dalam Subkriteria Keterampilan dan Pelatihan, Alternatif manakah yang lebih penting untuk meminimalisir </t>
    </r>
    <r>
      <rPr>
        <b/>
        <i/>
        <sz val="12"/>
        <color theme="1"/>
        <rFont val="Times New Roman"/>
        <family val="1"/>
      </rPr>
      <t>downtime pada mesin Batching Plant</t>
    </r>
    <r>
      <rPr>
        <b/>
        <sz val="12"/>
        <color theme="1"/>
        <rFont val="Times New Roman"/>
        <family val="1"/>
      </rPr>
      <t>?</t>
    </r>
  </si>
  <si>
    <r>
      <t xml:space="preserve">Pertanyaan: Dalam Subkriteria Pengetahuan tentang Sistem dan Peralatan, Alternatif manakah yang lebih penting untuk meminimalisir </t>
    </r>
    <r>
      <rPr>
        <b/>
        <i/>
        <sz val="12"/>
        <color theme="1"/>
        <rFont val="Times New Roman"/>
        <family val="1"/>
      </rPr>
      <t>downtime pada mesin Batching Plant</t>
    </r>
    <r>
      <rPr>
        <b/>
        <sz val="12"/>
        <color theme="1"/>
        <rFont val="Times New Roman"/>
        <family val="1"/>
      </rPr>
      <t>?</t>
    </r>
  </si>
  <si>
    <t xml:space="preserve">Alternatif Minimalisir Downtime BP </t>
  </si>
  <si>
    <r>
      <t xml:space="preserve">Pertanyaan: Dalam Subkriteria Kesiapan Respon Terhadap Kegagalan, Alternatif manakah yang lebih penting untuk meminimalisir </t>
    </r>
    <r>
      <rPr>
        <b/>
        <i/>
        <sz val="12"/>
        <color theme="1"/>
        <rFont val="Times New Roman"/>
        <family val="1"/>
      </rPr>
      <t>downtime pada mesin Batching Plant</t>
    </r>
    <r>
      <rPr>
        <b/>
        <sz val="12"/>
        <color theme="1"/>
        <rFont val="Times New Roman"/>
        <family val="1"/>
      </rPr>
      <t>?</t>
    </r>
  </si>
  <si>
    <t>ini</t>
  </si>
  <si>
    <r>
      <t xml:space="preserve">Pertanyaan: Dalam Subkriteria Mematuhi SOP, Alternatif manakah yang lebih penting untuk meminimalisir </t>
    </r>
    <r>
      <rPr>
        <b/>
        <i/>
        <sz val="12"/>
        <color theme="1"/>
        <rFont val="Times New Roman"/>
        <family val="1"/>
      </rPr>
      <t>downtime pada mesin Batching Plant</t>
    </r>
    <r>
      <rPr>
        <b/>
        <sz val="12"/>
        <color theme="1"/>
        <rFont val="Times New Roman"/>
        <family val="1"/>
      </rPr>
      <t>?</t>
    </r>
  </si>
  <si>
    <r>
      <t xml:space="preserve">Pertanyaan: Dalam Subkriteria Ketersediaan Bahan Baku, Alternatif manakah yang lebih penting untuk meminimalisir </t>
    </r>
    <r>
      <rPr>
        <b/>
        <i/>
        <sz val="12"/>
        <color theme="1"/>
        <rFont val="Times New Roman"/>
        <family val="1"/>
      </rPr>
      <t>downtime pada mesin Batching Plant</t>
    </r>
    <r>
      <rPr>
        <b/>
        <sz val="12"/>
        <color theme="1"/>
        <rFont val="Times New Roman"/>
        <family val="1"/>
      </rPr>
      <t>?</t>
    </r>
  </si>
  <si>
    <r>
      <t xml:space="preserve">Pertanyaan: Dalam Subkriteria Kualitas Bahan Baku, Alternatif manakah yang lebih penting untuk meminimalisir </t>
    </r>
    <r>
      <rPr>
        <b/>
        <i/>
        <sz val="12"/>
        <color theme="1"/>
        <rFont val="Times New Roman"/>
        <family val="1"/>
      </rPr>
      <t>downtime pada mesin Batching Plant</t>
    </r>
    <r>
      <rPr>
        <b/>
        <sz val="12"/>
        <color theme="1"/>
        <rFont val="Times New Roman"/>
        <family val="1"/>
      </rPr>
      <t>?</t>
    </r>
  </si>
  <si>
    <r>
      <t xml:space="preserve">Pertanyaan: Dalam Subkriteria Ketersediaan Suku Cadang (Sparepart), Alternatif manakah yang lebih penting untuk meminimalisir </t>
    </r>
    <r>
      <rPr>
        <b/>
        <i/>
        <sz val="12"/>
        <color theme="1"/>
        <rFont val="Times New Roman"/>
        <family val="1"/>
      </rPr>
      <t>downtime pada mesin Batching Plant</t>
    </r>
    <r>
      <rPr>
        <b/>
        <sz val="12"/>
        <color theme="1"/>
        <rFont val="Times New Roman"/>
        <family val="1"/>
      </rPr>
      <t>?</t>
    </r>
  </si>
  <si>
    <r>
      <t xml:space="preserve">Pertanyaan: Dalam Subkriteria Pemeliharaan Preventif, Alternatif manakah yang lebih penting untuk meminimalisir </t>
    </r>
    <r>
      <rPr>
        <b/>
        <i/>
        <sz val="12"/>
        <color theme="1"/>
        <rFont val="Times New Roman"/>
        <family val="1"/>
      </rPr>
      <t>downtime pada mesin Batching Plant</t>
    </r>
    <r>
      <rPr>
        <b/>
        <sz val="12"/>
        <color theme="1"/>
        <rFont val="Times New Roman"/>
        <family val="1"/>
      </rPr>
      <t>?</t>
    </r>
  </si>
  <si>
    <t>Bahan baku tidak sesuai standar</t>
  </si>
  <si>
    <t>Available time (WOT)</t>
  </si>
  <si>
    <t>Breakdown (Jam)</t>
  </si>
  <si>
    <t xml:space="preserve"> Process Amount (M3)</t>
  </si>
  <si>
    <t>PENGUMPULAN DATA AVAILABILITY</t>
  </si>
  <si>
    <r>
      <t>Available time</t>
    </r>
    <r>
      <rPr>
        <sz val="11"/>
        <color rgb="FF000000"/>
        <rFont val="Times New Roman"/>
        <family val="1"/>
      </rPr>
      <t xml:space="preserve"> (Jam)</t>
    </r>
  </si>
  <si>
    <r>
      <t>istirahat</t>
    </r>
    <r>
      <rPr>
        <sz val="11"/>
        <color rgb="FF000000"/>
        <rFont val="Times New Roman"/>
        <family val="1"/>
      </rPr>
      <t xml:space="preserve"> (Jam)</t>
    </r>
  </si>
  <si>
    <r>
      <t xml:space="preserve">Breakdown </t>
    </r>
    <r>
      <rPr>
        <sz val="11"/>
        <color rgb="FF000000"/>
        <rFont val="Calibri "/>
        <charset val="1"/>
      </rPr>
      <t>(Jam )</t>
    </r>
  </si>
  <si>
    <r>
      <t>Set up and Adjustment</t>
    </r>
    <r>
      <rPr>
        <sz val="11"/>
        <color rgb="FF000000"/>
        <rFont val="Calibri "/>
        <charset val="1"/>
      </rPr>
      <t xml:space="preserve"> (Jam)</t>
    </r>
  </si>
  <si>
    <r>
      <t xml:space="preserve">Downtime </t>
    </r>
    <r>
      <rPr>
        <sz val="11"/>
        <color rgb="FF000000"/>
        <rFont val="Calibri "/>
        <charset val="1"/>
      </rPr>
      <t>(Jam)</t>
    </r>
  </si>
  <si>
    <r>
      <t>Downtime</t>
    </r>
    <r>
      <rPr>
        <sz val="11"/>
        <color rgb="FF000000"/>
        <rFont val="Calibri "/>
        <charset val="1"/>
      </rPr>
      <t xml:space="preserve"> (Jam)</t>
    </r>
  </si>
  <si>
    <r>
      <t>Operation Time</t>
    </r>
    <r>
      <rPr>
        <sz val="11"/>
        <color rgb="FF000000"/>
        <rFont val="Calibri "/>
        <charset val="1"/>
      </rPr>
      <t xml:space="preserve"> (Jam)</t>
    </r>
  </si>
  <si>
    <t>Performance</t>
  </si>
  <si>
    <t>Quality</t>
  </si>
  <si>
    <t>Indikator</t>
  </si>
  <si>
    <t>Presentase</t>
  </si>
  <si>
    <t xml:space="preserve"> World Class Standard</t>
  </si>
  <si>
    <t xml:space="preserve"> World class Standard</t>
  </si>
  <si>
    <t>World Class Standard</t>
  </si>
  <si>
    <t>Narasumber:</t>
  </si>
  <si>
    <t>Perusahaan:</t>
  </si>
  <si>
    <t>Departemen:</t>
  </si>
  <si>
    <t>Operator BP</t>
  </si>
  <si>
    <t>Sumber:</t>
  </si>
  <si>
    <t>Hasil wawancara narasumber</t>
  </si>
  <si>
    <r>
      <rPr>
        <sz val="11"/>
        <color rgb="FF000000"/>
        <rFont val="Times New Roman"/>
        <family val="1"/>
      </rPr>
      <t>Loading Time</t>
    </r>
    <r>
      <rPr>
        <i/>
        <sz val="11"/>
        <color rgb="FF000000"/>
        <rFont val="Times New Roman"/>
        <family val="1"/>
      </rPr>
      <t xml:space="preserve"> </t>
    </r>
    <r>
      <rPr>
        <sz val="11"/>
        <color rgb="FF000000"/>
        <rFont val="Times New Roman"/>
        <family val="1"/>
      </rPr>
      <t>(Jam)</t>
    </r>
  </si>
  <si>
    <t>Loading time (Jam)</t>
  </si>
  <si>
    <t>Loading Time</t>
  </si>
  <si>
    <t>Operation Time</t>
  </si>
  <si>
    <t>Operation Time (Jam)</t>
  </si>
  <si>
    <t>Ariyah</t>
  </si>
  <si>
    <t xml:space="preserve">Performance </t>
  </si>
  <si>
    <t xml:space="preserve">Quality </t>
  </si>
  <si>
    <t xml:space="preserve">PERFORMANCE </t>
  </si>
  <si>
    <t>Kasie Peralatan</t>
  </si>
  <si>
    <t>Bapak A</t>
  </si>
  <si>
    <t>PT XYZ</t>
  </si>
  <si>
    <t>Bapak B</t>
  </si>
  <si>
    <t>PT ABC</t>
  </si>
  <si>
    <t>Bapak C</t>
  </si>
  <si>
    <t>Karyawan Perencanaan Produksi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</si>
</sst>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0.00000"/>
    <numFmt numFmtId="166" formatCode="0.0000"/>
    <numFmt numFmtId="167" formatCode="0.000"/>
  </numFmts>
  <fonts count="32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1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000000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sz val="7"/>
      <color rgb="FF000000"/>
      <name val="Calibri Light"/>
      <family val="2"/>
      <scheme val="major"/>
    </font>
    <font>
      <b/>
      <sz val="1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b/>
      <sz val="16"/>
      <color theme="1"/>
      <name val="Calibri"/>
      <family val="2"/>
      <scheme val="minor"/>
    </font>
    <font>
      <i/>
      <sz val="11"/>
      <color rgb="FF000000"/>
      <name val="Times New Roman"/>
      <family val="1"/>
    </font>
    <font>
      <sz val="11"/>
      <color rgb="FF000000"/>
      <name val="Times New Roman"/>
      <family val="1"/>
    </font>
    <font>
      <i/>
      <sz val="11"/>
      <color rgb="FF000000"/>
      <name val="Calibri "/>
      <charset val="1"/>
    </font>
    <font>
      <sz val="11"/>
      <color rgb="FF000000"/>
      <name val="Calibri "/>
      <charset val="1"/>
    </font>
    <font>
      <b/>
      <sz val="11"/>
      <color theme="1"/>
      <name val="Calibri "/>
      <charset val="1"/>
    </font>
    <font>
      <sz val="11"/>
      <color theme="1"/>
      <name val="Calibri "/>
      <charset val="1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charset val="1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128">
    <xf numFmtId="0" fontId="0" fillId="0" borderId="0" xfId="0"/>
    <xf numFmtId="2" fontId="0" fillId="0" borderId="0" xfId="0" applyNumberForma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2" fontId="0" fillId="0" borderId="0" xfId="0" applyNumberFormat="1" applyAlignment="1">
      <alignment horizontal="center" vertical="center"/>
    </xf>
    <xf numFmtId="10" fontId="0" fillId="0" borderId="0" xfId="1" applyNumberFormat="1" applyFont="1"/>
    <xf numFmtId="0" fontId="0" fillId="0" borderId="0" xfId="0" applyAlignment="1">
      <alignment horizontal="center" vertical="center"/>
    </xf>
    <xf numFmtId="0" fontId="0" fillId="5" borderId="0" xfId="0" applyFill="1"/>
    <xf numFmtId="0" fontId="0" fillId="0" borderId="1" xfId="0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1" xfId="1" applyNumberFormat="1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0" fontId="0" fillId="0" borderId="1" xfId="1" applyNumberFormat="1" applyFont="1" applyBorder="1" applyAlignment="1">
      <alignment horizontal="center" vertical="center"/>
    </xf>
    <xf numFmtId="0" fontId="0" fillId="2" borderId="0" xfId="0" applyFill="1"/>
    <xf numFmtId="0" fontId="2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166" fontId="0" fillId="0" borderId="0" xfId="0" applyNumberFormat="1"/>
    <xf numFmtId="0" fontId="11" fillId="2" borderId="0" xfId="0" applyFont="1" applyFill="1" applyAlignment="1">
      <alignment vertical="center" wrapText="1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vertical="center"/>
    </xf>
    <xf numFmtId="0" fontId="6" fillId="0" borderId="0" xfId="0" applyFont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2" fontId="0" fillId="2" borderId="0" xfId="0" applyNumberForma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 wrapText="1"/>
    </xf>
    <xf numFmtId="2" fontId="19" fillId="2" borderId="0" xfId="0" applyNumberFormat="1" applyFont="1" applyFill="1" applyAlignment="1">
      <alignment horizontal="center" vertical="center"/>
    </xf>
    <xf numFmtId="2" fontId="0" fillId="2" borderId="0" xfId="0" applyNumberFormat="1" applyFill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0" fillId="0" borderId="1" xfId="0" applyBorder="1"/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0" fillId="0" borderId="0" xfId="0" applyAlignment="1">
      <alignment horizontal="right" vertical="top"/>
    </xf>
    <xf numFmtId="2" fontId="0" fillId="0" borderId="0" xfId="0" applyNumberFormat="1" applyAlignment="1">
      <alignment vertical="center"/>
    </xf>
    <xf numFmtId="0" fontId="2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/>
    </xf>
    <xf numFmtId="2" fontId="23" fillId="0" borderId="0" xfId="0" applyNumberFormat="1" applyFont="1" applyAlignment="1">
      <alignment vertical="center"/>
    </xf>
    <xf numFmtId="2" fontId="23" fillId="0" borderId="0" xfId="0" applyNumberFormat="1" applyFont="1" applyAlignment="1">
      <alignment horizontal="center" vertical="center"/>
    </xf>
    <xf numFmtId="167" fontId="0" fillId="0" borderId="0" xfId="0" applyNumberFormat="1"/>
    <xf numFmtId="0" fontId="24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2" fontId="25" fillId="2" borderId="0" xfId="0" applyNumberFormat="1" applyFont="1" applyFill="1" applyAlignment="1">
      <alignment vertical="center"/>
    </xf>
    <xf numFmtId="0" fontId="0" fillId="0" borderId="0" xfId="0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2" fontId="25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0" fontId="27" fillId="0" borderId="0" xfId="0" applyFont="1"/>
    <xf numFmtId="0" fontId="25" fillId="0" borderId="1" xfId="0" applyFont="1" applyBorder="1" applyAlignment="1">
      <alignment horizontal="center" vertical="center" wrapText="1"/>
    </xf>
    <xf numFmtId="10" fontId="0" fillId="0" borderId="1" xfId="1" applyNumberFormat="1" applyFont="1" applyBorder="1"/>
    <xf numFmtId="0" fontId="9" fillId="5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30" fillId="0" borderId="0" xfId="0" applyFont="1"/>
    <xf numFmtId="10" fontId="0" fillId="0" borderId="1" xfId="0" applyNumberFormat="1" applyBorder="1"/>
    <xf numFmtId="0" fontId="19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/>
    </xf>
    <xf numFmtId="0" fontId="31" fillId="0" borderId="0" xfId="0" applyFont="1"/>
    <xf numFmtId="0" fontId="0" fillId="8" borderId="0" xfId="0" applyFill="1"/>
    <xf numFmtId="10" fontId="0" fillId="0" borderId="0" xfId="0" applyNumberFormat="1"/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4" fillId="7" borderId="0" xfId="0" applyFont="1" applyFill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7" borderId="0" xfId="0" applyFont="1" applyFill="1" applyAlignment="1">
      <alignment horizontal="center"/>
    </xf>
    <xf numFmtId="0" fontId="17" fillId="6" borderId="0" xfId="0" applyFont="1" applyFill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</cellXfs>
  <cellStyles count="3">
    <cellStyle name="Normal" xfId="0" builtinId="0"/>
    <cellStyle name="Normal 2" xfId="2" xr:uid="{F619001A-A418-499A-9D95-3183FA83C7FA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AVAILABILITY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Grafik!$B$3</c:f>
              <c:strCache>
                <c:ptCount val="1"/>
                <c:pt idx="0">
                  <c:v>Availability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Grafik!$A$4:$A$9</c:f>
              <c:strCache>
                <c:ptCount val="6"/>
                <c:pt idx="0">
                  <c:v>Mei</c:v>
                </c:pt>
                <c:pt idx="1">
                  <c:v>Juni</c:v>
                </c:pt>
                <c:pt idx="2">
                  <c:v>Juli </c:v>
                </c:pt>
                <c:pt idx="3">
                  <c:v>Agustus</c:v>
                </c:pt>
                <c:pt idx="4">
                  <c:v>September</c:v>
                </c:pt>
                <c:pt idx="5">
                  <c:v>Oktober</c:v>
                </c:pt>
              </c:strCache>
            </c:strRef>
          </c:cat>
          <c:val>
            <c:numRef>
              <c:f>Grafik!$B$4:$B$9</c:f>
              <c:numCache>
                <c:formatCode>0.00%</c:formatCode>
                <c:ptCount val="6"/>
                <c:pt idx="0">
                  <c:v>0.95071622846781512</c:v>
                </c:pt>
                <c:pt idx="1">
                  <c:v>0.96454622068524598</c:v>
                </c:pt>
                <c:pt idx="2">
                  <c:v>0.94350638440860224</c:v>
                </c:pt>
                <c:pt idx="3">
                  <c:v>0.89269890194567514</c:v>
                </c:pt>
                <c:pt idx="4">
                  <c:v>0.96409674981103544</c:v>
                </c:pt>
                <c:pt idx="5">
                  <c:v>0.89462335675036508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DB-4BA6-8BF8-2C1F5A4EFA0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5793375"/>
        <c:axId val="585793855"/>
      </c:lineChart>
      <c:scatterChart>
        <c:scatterStyle val="lineMarker"/>
        <c:varyColors val="0"/>
        <c:ser>
          <c:idx val="1"/>
          <c:order val="1"/>
          <c:tx>
            <c:strRef>
              <c:f>Grafik!$A$13</c:f>
              <c:strCache>
                <c:ptCount val="1"/>
                <c:pt idx="0">
                  <c:v> World Class Standard</c:v>
                </c:pt>
              </c:strCache>
            </c:strRef>
          </c:tx>
          <c:spPr>
            <a:ln w="12700" cap="rnd">
              <a:solidFill>
                <a:schemeClr val="tx1">
                  <a:alpha val="98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plus"/>
            <c:errValType val="fixedVal"/>
            <c:noEndCap val="1"/>
            <c:val val="6"/>
            <c:spPr>
              <a:noFill/>
              <a:ln w="25400" cap="rnd" cmpd="sng" algn="ctr">
                <a:solidFill>
                  <a:schemeClr val="accent2"/>
                </a:solidFill>
                <a:round/>
              </a:ln>
              <a:effectLst/>
            </c:spPr>
          </c:errBars>
          <c:xVal>
            <c:numLit>
              <c:formatCode>General</c:formatCode>
              <c:ptCount val="1"/>
              <c:pt idx="0">
                <c:v>0.5</c:v>
              </c:pt>
            </c:numLit>
          </c:xVal>
          <c:yVal>
            <c:numRef>
              <c:f>Grafik!$B$13</c:f>
              <c:numCache>
                <c:formatCode>0.00%</c:formatCode>
                <c:ptCount val="1"/>
                <c:pt idx="0">
                  <c:v>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FDB-4BA6-8BF8-2C1F5A4EFA0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85793375"/>
        <c:axId val="585793855"/>
      </c:scatterChart>
      <c:catAx>
        <c:axId val="58579337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85793855"/>
        <c:crosses val="autoZero"/>
        <c:auto val="1"/>
        <c:lblAlgn val="ctr"/>
        <c:lblOffset val="100"/>
        <c:noMultiLvlLbl val="0"/>
      </c:catAx>
      <c:valAx>
        <c:axId val="585793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85793375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</c:dTable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id-ID"/>
              <a:t>Availability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Grafik!$B$3</c:f>
              <c:strCache>
                <c:ptCount val="1"/>
                <c:pt idx="0">
                  <c:v>Availability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Grafik!$A$4:$A$9</c:f>
              <c:strCache>
                <c:ptCount val="6"/>
                <c:pt idx="0">
                  <c:v>Mei</c:v>
                </c:pt>
                <c:pt idx="1">
                  <c:v>Juni</c:v>
                </c:pt>
                <c:pt idx="2">
                  <c:v>Juli </c:v>
                </c:pt>
                <c:pt idx="3">
                  <c:v>Agustus</c:v>
                </c:pt>
                <c:pt idx="4">
                  <c:v>September</c:v>
                </c:pt>
                <c:pt idx="5">
                  <c:v>Oktober</c:v>
                </c:pt>
              </c:strCache>
            </c:strRef>
          </c:cat>
          <c:val>
            <c:numRef>
              <c:f>Grafik!$B$4:$B$9</c:f>
              <c:numCache>
                <c:formatCode>0.00%</c:formatCode>
                <c:ptCount val="6"/>
                <c:pt idx="0">
                  <c:v>0.95071622846781512</c:v>
                </c:pt>
                <c:pt idx="1">
                  <c:v>0.96454622068524598</c:v>
                </c:pt>
                <c:pt idx="2">
                  <c:v>0.94350638440860224</c:v>
                </c:pt>
                <c:pt idx="3">
                  <c:v>0.89269890194567514</c:v>
                </c:pt>
                <c:pt idx="4">
                  <c:v>0.96409674981103544</c:v>
                </c:pt>
                <c:pt idx="5">
                  <c:v>0.89462335675036508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95-4E5F-8EA0-2D2A97640EA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25"/>
        <c:overlap val="-27"/>
        <c:axId val="665498303"/>
        <c:axId val="665486303"/>
      </c:barChart>
      <c:scatterChart>
        <c:scatterStyle val="lineMarker"/>
        <c:varyColors val="0"/>
        <c:ser>
          <c:idx val="1"/>
          <c:order val="1"/>
          <c:tx>
            <c:strRef>
              <c:f>Grafik!$A$13</c:f>
              <c:strCache>
                <c:ptCount val="1"/>
                <c:pt idx="0">
                  <c:v> World Class Standard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7052391568618539E-3"/>
                  <c:y val="-1.0455473701472179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195-4E5F-8EA0-2D2A97640EA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x"/>
            <c:errBarType val="plus"/>
            <c:errValType val="fixedVal"/>
            <c:noEndCap val="1"/>
            <c:val val="6"/>
            <c:spPr>
              <a:noFill/>
              <a:ln w="1587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Lit>
              <c:formatCode>General</c:formatCode>
              <c:ptCount val="1"/>
              <c:pt idx="0">
                <c:v>0.5</c:v>
              </c:pt>
            </c:numLit>
          </c:xVal>
          <c:yVal>
            <c:numRef>
              <c:f>Grafik!$B$13</c:f>
              <c:numCache>
                <c:formatCode>0.00%</c:formatCode>
                <c:ptCount val="1"/>
                <c:pt idx="0">
                  <c:v>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195-4E5F-8EA0-2D2A97640EA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665498303"/>
        <c:axId val="665486303"/>
      </c:scatterChart>
      <c:catAx>
        <c:axId val="66549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  <c:crossAx val="665486303"/>
        <c:crosses val="autoZero"/>
        <c:auto val="1"/>
        <c:lblAlgn val="ctr"/>
        <c:lblOffset val="100"/>
        <c:noMultiLvlLbl val="0"/>
      </c:catAx>
      <c:valAx>
        <c:axId val="665486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  <c:crossAx val="6654983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Grafik!$P$3</c:f>
              <c:strCache>
                <c:ptCount val="1"/>
                <c:pt idx="0">
                  <c:v>Performance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j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Grafik!$O$4:$O$9</c:f>
              <c:strCache>
                <c:ptCount val="6"/>
                <c:pt idx="0">
                  <c:v>Mei</c:v>
                </c:pt>
                <c:pt idx="1">
                  <c:v>Juni</c:v>
                </c:pt>
                <c:pt idx="2">
                  <c:v>Juli </c:v>
                </c:pt>
                <c:pt idx="3">
                  <c:v>Agustus</c:v>
                </c:pt>
                <c:pt idx="4">
                  <c:v>September</c:v>
                </c:pt>
                <c:pt idx="5">
                  <c:v>Oktober</c:v>
                </c:pt>
              </c:strCache>
            </c:strRef>
          </c:cat>
          <c:val>
            <c:numRef>
              <c:f>Grafik!$P$4:$P$9</c:f>
              <c:numCache>
                <c:formatCode>0.00%</c:formatCode>
                <c:ptCount val="6"/>
                <c:pt idx="0">
                  <c:v>0.96641745498931952</c:v>
                </c:pt>
                <c:pt idx="1">
                  <c:v>0.99079268476394189</c:v>
                </c:pt>
                <c:pt idx="2">
                  <c:v>0.96388670257757214</c:v>
                </c:pt>
                <c:pt idx="3">
                  <c:v>0.98523845489857587</c:v>
                </c:pt>
                <c:pt idx="4">
                  <c:v>0.98673762928564979</c:v>
                </c:pt>
                <c:pt idx="5">
                  <c:v>0.96777250816358251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F1-4679-8459-D40787A4677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593565455"/>
        <c:axId val="593562095"/>
      </c:barChart>
      <c:scatterChart>
        <c:scatterStyle val="lineMarker"/>
        <c:varyColors val="0"/>
        <c:ser>
          <c:idx val="1"/>
          <c:order val="1"/>
          <c:tx>
            <c:strRef>
              <c:f>Grafik!$O$13</c:f>
              <c:strCache>
                <c:ptCount val="1"/>
                <c:pt idx="0">
                  <c:v> World Class Standard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j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plus"/>
            <c:errValType val="fixedVal"/>
            <c:noEndCap val="1"/>
            <c:val val="6"/>
            <c:spPr>
              <a:noFill/>
              <a:ln w="1587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Grafik!$P$13</c:f>
              <c:numCache>
                <c:formatCode>0.00%</c:formatCode>
                <c:ptCount val="1"/>
                <c:pt idx="0">
                  <c:v>0.95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6F1-4679-8459-D40787A4677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93565455"/>
        <c:axId val="593562095"/>
      </c:scatterChart>
      <c:catAx>
        <c:axId val="593565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id-ID"/>
          </a:p>
        </c:txPr>
        <c:crossAx val="593562095"/>
        <c:crosses val="autoZero"/>
        <c:auto val="1"/>
        <c:lblAlgn val="ctr"/>
        <c:lblOffset val="100"/>
        <c:noMultiLvlLbl val="0"/>
      </c:catAx>
      <c:valAx>
        <c:axId val="593562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id-ID"/>
          </a:p>
        </c:txPr>
        <c:crossAx val="5935654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>
        <a:defRPr lang="en-US" sz="900" b="0" i="0" u="none" strike="noStrike" kern="1200" baseline="0">
          <a:solidFill>
            <a:schemeClr val="tx1">
              <a:lumMod val="65000"/>
              <a:lumOff val="35000"/>
            </a:schemeClr>
          </a:solidFill>
          <a:latin typeface="+mj-lt"/>
          <a:ea typeface="+mn-ea"/>
          <a:cs typeface="+mn-cs"/>
        </a:defRPr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Quality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Grafik!$AB$3</c:f>
              <c:strCache>
                <c:ptCount val="1"/>
                <c:pt idx="0">
                  <c:v>Quality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Grafik!$AA$4:$AA$9</c:f>
              <c:strCache>
                <c:ptCount val="6"/>
                <c:pt idx="0">
                  <c:v>Mei</c:v>
                </c:pt>
                <c:pt idx="1">
                  <c:v>Juni</c:v>
                </c:pt>
                <c:pt idx="2">
                  <c:v>Juli </c:v>
                </c:pt>
                <c:pt idx="3">
                  <c:v>Agustus</c:v>
                </c:pt>
                <c:pt idx="4">
                  <c:v>September</c:v>
                </c:pt>
                <c:pt idx="5">
                  <c:v>Oktober</c:v>
                </c:pt>
              </c:strCache>
            </c:strRef>
          </c:cat>
          <c:val>
            <c:numRef>
              <c:f>Grafik!$AB$4:$AB$9</c:f>
              <c:numCache>
                <c:formatCode>0%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1-4198-880B-BD90E3B3247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85791455"/>
        <c:axId val="585791935"/>
      </c:barChart>
      <c:scatterChart>
        <c:scatterStyle val="lineMarker"/>
        <c:varyColors val="0"/>
        <c:ser>
          <c:idx val="1"/>
          <c:order val="1"/>
          <c:tx>
            <c:strRef>
              <c:f>Grafik!$AA$13</c:f>
              <c:strCache>
                <c:ptCount val="1"/>
                <c:pt idx="0">
                  <c:v> World class Standard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plus"/>
            <c:errValType val="fixedVal"/>
            <c:noEndCap val="1"/>
            <c:val val="6"/>
            <c:spPr>
              <a:noFill/>
              <a:ln w="1587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Grafik!$AB$13</c:f>
              <c:numCache>
                <c:formatCode>0.00%</c:formatCode>
                <c:ptCount val="1"/>
                <c:pt idx="0">
                  <c:v>0.99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21-4198-880B-BD90E3B3247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85791455"/>
        <c:axId val="585791935"/>
      </c:scatterChart>
      <c:catAx>
        <c:axId val="585791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85791935"/>
        <c:crosses val="autoZero"/>
        <c:auto val="1"/>
        <c:lblAlgn val="ctr"/>
        <c:lblOffset val="100"/>
        <c:noMultiLvlLbl val="0"/>
      </c:catAx>
      <c:valAx>
        <c:axId val="585791935"/>
        <c:scaling>
          <c:orientation val="minMax"/>
          <c:max val="1"/>
          <c:min val="0.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85791455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id-ID" sz="1200"/>
              <a:t>Availability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Grafik!$B$3</c:f>
              <c:strCache>
                <c:ptCount val="1"/>
                <c:pt idx="0">
                  <c:v>Availability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Grafik!$A$4:$A$9</c:f>
              <c:strCache>
                <c:ptCount val="6"/>
                <c:pt idx="0">
                  <c:v>Mei</c:v>
                </c:pt>
                <c:pt idx="1">
                  <c:v>Juni</c:v>
                </c:pt>
                <c:pt idx="2">
                  <c:v>Juli </c:v>
                </c:pt>
                <c:pt idx="3">
                  <c:v>Agustus</c:v>
                </c:pt>
                <c:pt idx="4">
                  <c:v>September</c:v>
                </c:pt>
                <c:pt idx="5">
                  <c:v>Oktober</c:v>
                </c:pt>
              </c:strCache>
            </c:strRef>
          </c:cat>
          <c:val>
            <c:numRef>
              <c:f>Grafik!$B$4:$B$9</c:f>
              <c:numCache>
                <c:formatCode>0.00%</c:formatCode>
                <c:ptCount val="6"/>
                <c:pt idx="0">
                  <c:v>0.95071622846781512</c:v>
                </c:pt>
                <c:pt idx="1">
                  <c:v>0.96454622068524598</c:v>
                </c:pt>
                <c:pt idx="2">
                  <c:v>0.94350638440860224</c:v>
                </c:pt>
                <c:pt idx="3">
                  <c:v>0.89269890194567514</c:v>
                </c:pt>
                <c:pt idx="4">
                  <c:v>0.96409674981103544</c:v>
                </c:pt>
                <c:pt idx="5">
                  <c:v>0.89462335675036508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92-4350-B56E-D3DFBFF46CC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56697007"/>
        <c:axId val="1556697967"/>
      </c:lineChart>
      <c:scatterChart>
        <c:scatterStyle val="lineMarker"/>
        <c:varyColors val="0"/>
        <c:ser>
          <c:idx val="1"/>
          <c:order val="1"/>
          <c:tx>
            <c:strRef>
              <c:f>Grafik!$A$13</c:f>
              <c:strCache>
                <c:ptCount val="1"/>
                <c:pt idx="0">
                  <c:v> World Class Standard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plus"/>
            <c:errValType val="fixedVal"/>
            <c:noEndCap val="1"/>
            <c:val val="6"/>
            <c:spPr>
              <a:noFill/>
              <a:ln w="19050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Grafik!$B$13</c:f>
              <c:numCache>
                <c:formatCode>0.00%</c:formatCode>
                <c:ptCount val="1"/>
                <c:pt idx="0">
                  <c:v>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C92-4350-B56E-D3DFBFF46CC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556697007"/>
        <c:axId val="1556697967"/>
      </c:scatterChart>
      <c:catAx>
        <c:axId val="1556697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  <c:crossAx val="1556697967"/>
        <c:crosses val="autoZero"/>
        <c:auto val="1"/>
        <c:lblAlgn val="ctr"/>
        <c:lblOffset val="100"/>
        <c:noMultiLvlLbl val="0"/>
      </c:catAx>
      <c:valAx>
        <c:axId val="1556697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/>
                  <a:t>Presentase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d-ID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  <c:crossAx val="1556697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1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id-ID" i="1"/>
              <a:t>Performance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1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Grafik!$P$3</c:f>
              <c:strCache>
                <c:ptCount val="1"/>
                <c:pt idx="0">
                  <c:v>Performance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3"/>
              <c:layout>
                <c:manualLayout>
                  <c:x val="-5.5332080429990459E-2"/>
                  <c:y val="-2.31233680460605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268-4BB2-B926-68C3B4A023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Grafik!$O$4:$O$9</c:f>
              <c:strCache>
                <c:ptCount val="6"/>
                <c:pt idx="0">
                  <c:v>Mei</c:v>
                </c:pt>
                <c:pt idx="1">
                  <c:v>Juni</c:v>
                </c:pt>
                <c:pt idx="2">
                  <c:v>Juli </c:v>
                </c:pt>
                <c:pt idx="3">
                  <c:v>Agustus</c:v>
                </c:pt>
                <c:pt idx="4">
                  <c:v>September</c:v>
                </c:pt>
                <c:pt idx="5">
                  <c:v>Oktober</c:v>
                </c:pt>
              </c:strCache>
            </c:strRef>
          </c:cat>
          <c:val>
            <c:numRef>
              <c:f>Grafik!$P$4:$P$9</c:f>
              <c:numCache>
                <c:formatCode>0.00%</c:formatCode>
                <c:ptCount val="6"/>
                <c:pt idx="0">
                  <c:v>0.96641745498931952</c:v>
                </c:pt>
                <c:pt idx="1">
                  <c:v>0.99079268476394189</c:v>
                </c:pt>
                <c:pt idx="2">
                  <c:v>0.96388670257757214</c:v>
                </c:pt>
                <c:pt idx="3">
                  <c:v>0.98523845489857587</c:v>
                </c:pt>
                <c:pt idx="4">
                  <c:v>0.98673762928564979</c:v>
                </c:pt>
                <c:pt idx="5">
                  <c:v>0.96777250816358251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68-4BB2-B926-68C3B4A023B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16181839"/>
        <c:axId val="1416188559"/>
      </c:lineChart>
      <c:scatterChart>
        <c:scatterStyle val="lineMarker"/>
        <c:varyColors val="0"/>
        <c:ser>
          <c:idx val="1"/>
          <c:order val="1"/>
          <c:tx>
            <c:strRef>
              <c:f>Grafik!$O$13</c:f>
              <c:strCache>
                <c:ptCount val="1"/>
                <c:pt idx="0">
                  <c:v> World Class Standard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accent2"/>
              </a:solidFill>
              <a:ln w="1587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plus"/>
            <c:errValType val="fixedVal"/>
            <c:noEndCap val="1"/>
            <c:val val="6"/>
            <c:spPr>
              <a:noFill/>
              <a:ln w="1587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Grafik!$P$13</c:f>
              <c:numCache>
                <c:formatCode>0.00%</c:formatCode>
                <c:ptCount val="1"/>
                <c:pt idx="0">
                  <c:v>0.95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68-4BB2-B926-68C3B4A023B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416181839"/>
        <c:axId val="1416188559"/>
      </c:scatterChart>
      <c:catAx>
        <c:axId val="14161818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  <c:crossAx val="1416188559"/>
        <c:crosses val="autoZero"/>
        <c:auto val="1"/>
        <c:lblAlgn val="ctr"/>
        <c:lblOffset val="100"/>
        <c:noMultiLvlLbl val="0"/>
      </c:catAx>
      <c:valAx>
        <c:axId val="1416188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/>
                  <a:t>Presentase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d-ID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  <c:crossAx val="14161818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1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id-ID" i="1"/>
              <a:t>Quality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1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Grafik!$AB$3</c:f>
              <c:strCache>
                <c:ptCount val="1"/>
                <c:pt idx="0">
                  <c:v>Quality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Grafik!$AA$4:$AA$9</c:f>
              <c:strCache>
                <c:ptCount val="6"/>
                <c:pt idx="0">
                  <c:v>Mei</c:v>
                </c:pt>
                <c:pt idx="1">
                  <c:v>Juni</c:v>
                </c:pt>
                <c:pt idx="2">
                  <c:v>Juli </c:v>
                </c:pt>
                <c:pt idx="3">
                  <c:v>Agustus</c:v>
                </c:pt>
                <c:pt idx="4">
                  <c:v>September</c:v>
                </c:pt>
                <c:pt idx="5">
                  <c:v>Oktober</c:v>
                </c:pt>
              </c:strCache>
            </c:strRef>
          </c:cat>
          <c:val>
            <c:numRef>
              <c:f>Grafik!$AB$4:$AB$9</c:f>
              <c:numCache>
                <c:formatCode>0%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93-4741-8DC5-B6830D59F65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361059743"/>
        <c:axId val="1361055423"/>
      </c:lineChart>
      <c:scatterChart>
        <c:scatterStyle val="lineMarker"/>
        <c:varyColors val="0"/>
        <c:ser>
          <c:idx val="1"/>
          <c:order val="1"/>
          <c:tx>
            <c:strRef>
              <c:f>Grafik!$AA$13</c:f>
              <c:strCache>
                <c:ptCount val="1"/>
                <c:pt idx="0">
                  <c:v> World class Standard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plus"/>
            <c:errValType val="fixedVal"/>
            <c:noEndCap val="1"/>
            <c:val val="6"/>
            <c:spPr>
              <a:noFill/>
              <a:ln w="1587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Grafik!$AB$13</c:f>
              <c:numCache>
                <c:formatCode>0.00%</c:formatCode>
                <c:ptCount val="1"/>
                <c:pt idx="0">
                  <c:v>0.99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693-4741-8DC5-B6830D59F65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61059743"/>
        <c:axId val="1361055423"/>
      </c:scatterChart>
      <c:catAx>
        <c:axId val="13610597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  <c:crossAx val="1361055423"/>
        <c:crosses val="autoZero"/>
        <c:auto val="1"/>
        <c:lblAlgn val="ctr"/>
        <c:lblOffset val="100"/>
        <c:noMultiLvlLbl val="0"/>
      </c:catAx>
      <c:valAx>
        <c:axId val="1361055423"/>
        <c:scaling>
          <c:orientation val="minMax"/>
          <c:max val="1"/>
          <c:min val="0.9400000000000000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Presentase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d-ID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  <c:crossAx val="13610597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id-ID" sz="1200"/>
              <a:t>OEE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Grafik!$AM$16</c:f>
              <c:strCache>
                <c:ptCount val="1"/>
                <c:pt idx="0">
                  <c:v>OEE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Grafik!$AL$17:$AL$22</c:f>
              <c:strCache>
                <c:ptCount val="6"/>
                <c:pt idx="0">
                  <c:v>Mei</c:v>
                </c:pt>
                <c:pt idx="1">
                  <c:v>Juni</c:v>
                </c:pt>
                <c:pt idx="2">
                  <c:v>Juli </c:v>
                </c:pt>
                <c:pt idx="3">
                  <c:v>Agustus</c:v>
                </c:pt>
                <c:pt idx="4">
                  <c:v>September</c:v>
                </c:pt>
                <c:pt idx="5">
                  <c:v>Oktober</c:v>
                </c:pt>
              </c:strCache>
            </c:strRef>
          </c:cat>
          <c:val>
            <c:numRef>
              <c:f>Grafik!$AM$17:$AM$22</c:f>
              <c:numCache>
                <c:formatCode>0.00%</c:formatCode>
                <c:ptCount val="6"/>
                <c:pt idx="0">
                  <c:v>0.91878875793291037</c:v>
                </c:pt>
                <c:pt idx="1">
                  <c:v>0.95566533957164845</c:v>
                </c:pt>
                <c:pt idx="2">
                  <c:v>0.90943325772849481</c:v>
                </c:pt>
                <c:pt idx="3">
                  <c:v>0.87952128684261222</c:v>
                </c:pt>
                <c:pt idx="4">
                  <c:v>0.95131054131054138</c:v>
                </c:pt>
                <c:pt idx="5">
                  <c:v>0.86579188982402433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BB-4FD4-B316-0E615E27E2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29015727"/>
        <c:axId val="1529006607"/>
      </c:lineChart>
      <c:scatterChart>
        <c:scatterStyle val="lineMarker"/>
        <c:varyColors val="0"/>
        <c:ser>
          <c:idx val="1"/>
          <c:order val="1"/>
          <c:tx>
            <c:strRef>
              <c:f>Grafik!$AL$26</c:f>
              <c:strCache>
                <c:ptCount val="1"/>
                <c:pt idx="0">
                  <c:v>World Class Standard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plus"/>
            <c:errValType val="fixedVal"/>
            <c:noEndCap val="1"/>
            <c:val val="6"/>
            <c:spPr>
              <a:noFill/>
              <a:ln w="1587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Grafik!$AM$26</c:f>
              <c:numCache>
                <c:formatCode>0.00%</c:formatCode>
                <c:ptCount val="1"/>
                <c:pt idx="0">
                  <c:v>0.85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BB-4FD4-B316-0E615E27E2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529015727"/>
        <c:axId val="1529006607"/>
      </c:scatterChart>
      <c:catAx>
        <c:axId val="1529015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  <c:crossAx val="1529006607"/>
        <c:crosses val="autoZero"/>
        <c:auto val="1"/>
        <c:lblAlgn val="ctr"/>
        <c:lblOffset val="100"/>
        <c:noMultiLvlLbl val="0"/>
      </c:catAx>
      <c:valAx>
        <c:axId val="1529006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/>
                  <a:t>Presentase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d-ID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  <c:crossAx val="15290157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id-ID"/>
              <a:t>Tiga Indikator OEE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Grafik!$AS$3</c:f>
              <c:strCache>
                <c:ptCount val="1"/>
                <c:pt idx="0">
                  <c:v>Presentase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Grafik!$AR$4:$AR$6</c:f>
              <c:strCache>
                <c:ptCount val="3"/>
                <c:pt idx="0">
                  <c:v>Availability</c:v>
                </c:pt>
                <c:pt idx="1">
                  <c:v>Performance</c:v>
                </c:pt>
                <c:pt idx="2">
                  <c:v>Quality</c:v>
                </c:pt>
              </c:strCache>
            </c:strRef>
          </c:cat>
          <c:val>
            <c:numRef>
              <c:f>Grafik!$AS$4:$AS$6</c:f>
              <c:numCache>
                <c:formatCode>0.00%</c:formatCode>
                <c:ptCount val="3"/>
                <c:pt idx="0">
                  <c:v>0.93503130701145665</c:v>
                </c:pt>
                <c:pt idx="1">
                  <c:v>0.97680757244644034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DB-45CF-95A3-733E975BA57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29018127"/>
        <c:axId val="1529018607"/>
      </c:barChart>
      <c:catAx>
        <c:axId val="15290181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  <c:crossAx val="1529018607"/>
        <c:crosses val="autoZero"/>
        <c:auto val="1"/>
        <c:lblAlgn val="ctr"/>
        <c:lblOffset val="100"/>
        <c:noMultiLvlLbl val="0"/>
      </c:catAx>
      <c:valAx>
        <c:axId val="152901860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  <c:crossAx val="15290181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12</xdr:row>
      <xdr:rowOff>76200</xdr:rowOff>
    </xdr:from>
    <xdr:to>
      <xdr:col>11</xdr:col>
      <xdr:colOff>615104</xdr:colOff>
      <xdr:row>14</xdr:row>
      <xdr:rowOff>171452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9470" t="13226" r="9484" b="12711"/>
        <a:stretch/>
      </xdr:blipFill>
      <xdr:spPr>
        <a:xfrm>
          <a:off x="5695950" y="3495675"/>
          <a:ext cx="3337970" cy="476252"/>
        </a:xfrm>
        <a:prstGeom prst="rect">
          <a:avLst/>
        </a:prstGeom>
        <a:ln w="12700">
          <a:solidFill>
            <a:schemeClr val="tx1"/>
          </a:solidFill>
        </a:ln>
      </xdr:spPr>
    </xdr:pic>
    <xdr:clientData/>
  </xdr:twoCellAnchor>
  <xdr:twoCellAnchor editAs="oneCell">
    <xdr:from>
      <xdr:col>13</xdr:col>
      <xdr:colOff>168326</xdr:colOff>
      <xdr:row>12</xdr:row>
      <xdr:rowOff>89943</xdr:rowOff>
    </xdr:from>
    <xdr:to>
      <xdr:col>17</xdr:col>
      <xdr:colOff>721118</xdr:colOff>
      <xdr:row>15</xdr:row>
      <xdr:rowOff>77246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5198" t="65242" r="61709" b="28507"/>
        <a:stretch/>
      </xdr:blipFill>
      <xdr:spPr>
        <a:xfrm>
          <a:off x="9954285" y="3534601"/>
          <a:ext cx="3853922" cy="574460"/>
        </a:xfrm>
        <a:prstGeom prst="rect">
          <a:avLst/>
        </a:prstGeom>
        <a:ln w="12700"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52192</xdr:colOff>
      <xdr:row>12</xdr:row>
      <xdr:rowOff>140395</xdr:rowOff>
    </xdr:from>
    <xdr:to>
      <xdr:col>22</xdr:col>
      <xdr:colOff>1004692</xdr:colOff>
      <xdr:row>15</xdr:row>
      <xdr:rowOff>8177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613699" y="3585053"/>
          <a:ext cx="2896644" cy="454939"/>
        </a:xfrm>
        <a:prstGeom prst="rect">
          <a:avLst/>
        </a:prstGeom>
        <a:ln w="12700">
          <a:solidFill>
            <a:sysClr val="windowText" lastClr="000000"/>
          </a:solidFill>
        </a:ln>
      </xdr:spPr>
    </xdr:pic>
    <xdr:clientData/>
  </xdr:twoCellAnchor>
  <xdr:twoCellAnchor editAs="oneCell">
    <xdr:from>
      <xdr:col>17</xdr:col>
      <xdr:colOff>151324</xdr:colOff>
      <xdr:row>18</xdr:row>
      <xdr:rowOff>535113</xdr:rowOff>
    </xdr:from>
    <xdr:to>
      <xdr:col>24</xdr:col>
      <xdr:colOff>199744</xdr:colOff>
      <xdr:row>49</xdr:row>
      <xdr:rowOff>155696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t="1033"/>
        <a:stretch/>
      </xdr:blipFill>
      <xdr:spPr>
        <a:xfrm>
          <a:off x="13047532" y="5179888"/>
          <a:ext cx="5149874" cy="71763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176212</xdr:rowOff>
    </xdr:from>
    <xdr:to>
      <xdr:col>6</xdr:col>
      <xdr:colOff>171449</xdr:colOff>
      <xdr:row>28</xdr:row>
      <xdr:rowOff>28575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439737</xdr:colOff>
      <xdr:row>13</xdr:row>
      <xdr:rowOff>177598</xdr:rowOff>
    </xdr:from>
    <xdr:to>
      <xdr:col>11</xdr:col>
      <xdr:colOff>572723</xdr:colOff>
      <xdr:row>25</xdr:row>
      <xdr:rowOff>116336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587552</xdr:colOff>
      <xdr:row>13</xdr:row>
      <xdr:rowOff>190928</xdr:rowOff>
    </xdr:from>
    <xdr:to>
      <xdr:col>22</xdr:col>
      <xdr:colOff>279327</xdr:colOff>
      <xdr:row>26</xdr:row>
      <xdr:rowOff>64213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95248</xdr:colOff>
      <xdr:row>13</xdr:row>
      <xdr:rowOff>180225</xdr:rowOff>
    </xdr:from>
    <xdr:to>
      <xdr:col>33</xdr:col>
      <xdr:colOff>397051</xdr:colOff>
      <xdr:row>28</xdr:row>
      <xdr:rowOff>33819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630582</xdr:colOff>
      <xdr:row>0</xdr:row>
      <xdr:rowOff>300590</xdr:rowOff>
    </xdr:from>
    <xdr:to>
      <xdr:col>9</xdr:col>
      <xdr:colOff>566456</xdr:colOff>
      <xdr:row>12</xdr:row>
      <xdr:rowOff>138202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167014</xdr:colOff>
      <xdr:row>1</xdr:row>
      <xdr:rowOff>104383</xdr:rowOff>
    </xdr:from>
    <xdr:to>
      <xdr:col>23</xdr:col>
      <xdr:colOff>593066</xdr:colOff>
      <xdr:row>14</xdr:row>
      <xdr:rowOff>107830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28</xdr:col>
      <xdr:colOff>150915</xdr:colOff>
      <xdr:row>1</xdr:row>
      <xdr:rowOff>75705</xdr:rowOff>
    </xdr:from>
    <xdr:to>
      <xdr:col>35</xdr:col>
      <xdr:colOff>136071</xdr:colOff>
      <xdr:row>13</xdr:row>
      <xdr:rowOff>122217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39</xdr:col>
      <xdr:colOff>342651</xdr:colOff>
      <xdr:row>12</xdr:row>
      <xdr:rowOff>38594</xdr:rowOff>
    </xdr:from>
    <xdr:to>
      <xdr:col>45</xdr:col>
      <xdr:colOff>358733</xdr:colOff>
      <xdr:row>26</xdr:row>
      <xdr:rowOff>134586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45</xdr:col>
      <xdr:colOff>528205</xdr:colOff>
      <xdr:row>0</xdr:row>
      <xdr:rowOff>224147</xdr:rowOff>
    </xdr:from>
    <xdr:to>
      <xdr:col>53</xdr:col>
      <xdr:colOff>251114</xdr:colOff>
      <xdr:row>12</xdr:row>
      <xdr:rowOff>122217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</xdr:row>
          <xdr:rowOff>9525</xdr:rowOff>
        </xdr:from>
        <xdr:to>
          <xdr:col>12</xdr:col>
          <xdr:colOff>438150</xdr:colOff>
          <xdr:row>17</xdr:row>
          <xdr:rowOff>180975</xdr:rowOff>
        </xdr:to>
        <xdr:sp macro="" textlink="">
          <xdr:nvSpPr>
            <xdr:cNvPr id="10242" name="Object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0</xdr:rowOff>
        </xdr:from>
        <xdr:to>
          <xdr:col>5</xdr:col>
          <xdr:colOff>1485900</xdr:colOff>
          <xdr:row>25</xdr:row>
          <xdr:rowOff>180975</xdr:rowOff>
        </xdr:to>
        <xdr:sp macro="" textlink="">
          <xdr:nvSpPr>
            <xdr:cNvPr id="8195" name="Object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4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Microsoft_Visio_Drawing.vsdx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4" Type="http://schemas.openxmlformats.org/officeDocument/2006/relationships/image" Target="../media/image5.e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Visio_Drawing1.vsd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3252C-4F19-409A-BECB-52151AF8181A}">
  <dimension ref="A1:AE44"/>
  <sheetViews>
    <sheetView tabSelected="1" zoomScale="73" workbookViewId="0">
      <selection activeCell="D6" sqref="D6"/>
    </sheetView>
  </sheetViews>
  <sheetFormatPr defaultRowHeight="15"/>
  <cols>
    <col min="1" max="1" width="11.140625" bestFit="1" customWidth="1"/>
    <col min="2" max="2" width="14" bestFit="1" customWidth="1"/>
    <col min="3" max="3" width="14.28515625" customWidth="1"/>
    <col min="4" max="4" width="12.28515625" bestFit="1" customWidth="1"/>
    <col min="5" max="5" width="12.28515625" customWidth="1"/>
    <col min="6" max="6" width="12.28515625" style="30" customWidth="1"/>
    <col min="8" max="8" width="10.85546875" bestFit="1" customWidth="1"/>
    <col min="10" max="10" width="10.5703125" customWidth="1"/>
    <col min="11" max="11" width="10.28515625" customWidth="1"/>
    <col min="12" max="12" width="11" bestFit="1" customWidth="1"/>
    <col min="14" max="14" width="10.85546875" bestFit="1" customWidth="1"/>
    <col min="15" max="15" width="13.5703125" customWidth="1"/>
    <col min="16" max="16" width="14.140625" customWidth="1"/>
    <col min="17" max="17" width="11.140625" customWidth="1"/>
    <col min="18" max="18" width="13" customWidth="1"/>
    <col min="20" max="20" width="10.85546875" bestFit="1" customWidth="1"/>
    <col min="23" max="23" width="16.140625" customWidth="1"/>
    <col min="25" max="25" width="10.85546875" bestFit="1" customWidth="1"/>
  </cols>
  <sheetData>
    <row r="1" spans="1:31" ht="26.25">
      <c r="A1" s="99" t="s">
        <v>68</v>
      </c>
      <c r="B1" s="99"/>
      <c r="C1" s="99"/>
      <c r="D1" s="99"/>
      <c r="E1" s="58"/>
      <c r="F1" s="47"/>
      <c r="H1" s="100" t="s">
        <v>69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</row>
    <row r="2" spans="1:31" ht="30">
      <c r="A2" s="2" t="s">
        <v>10</v>
      </c>
      <c r="B2" s="31" t="s">
        <v>24</v>
      </c>
      <c r="C2" s="31" t="s">
        <v>111</v>
      </c>
      <c r="D2" s="33" t="s">
        <v>112</v>
      </c>
      <c r="E2" s="59"/>
      <c r="F2" s="48"/>
      <c r="H2" s="101" t="s">
        <v>13</v>
      </c>
      <c r="I2" s="102"/>
      <c r="J2" s="102"/>
      <c r="K2" s="102"/>
      <c r="L2" s="103"/>
      <c r="M2" s="35"/>
      <c r="N2" s="104" t="s">
        <v>143</v>
      </c>
      <c r="O2" s="104"/>
      <c r="P2" s="104"/>
      <c r="Q2" s="104"/>
      <c r="R2" s="104"/>
      <c r="S2" s="35"/>
      <c r="T2" s="104" t="s">
        <v>23</v>
      </c>
      <c r="U2" s="104"/>
      <c r="V2" s="104"/>
      <c r="W2" s="104"/>
      <c r="X2" s="35"/>
      <c r="Y2" s="104" t="s">
        <v>9</v>
      </c>
      <c r="Z2" s="104"/>
      <c r="AA2" s="104"/>
      <c r="AB2" s="104"/>
      <c r="AC2" s="104"/>
    </row>
    <row r="3" spans="1:31" ht="45">
      <c r="A3" s="2" t="s">
        <v>0</v>
      </c>
      <c r="B3" s="32">
        <v>2111.3000000000002</v>
      </c>
      <c r="C3" s="32">
        <v>317.75</v>
      </c>
      <c r="D3" s="32">
        <v>11.59</v>
      </c>
      <c r="E3" s="4"/>
      <c r="F3" s="49"/>
      <c r="H3" s="60" t="s">
        <v>10</v>
      </c>
      <c r="I3" s="61" t="s">
        <v>137</v>
      </c>
      <c r="J3" s="61" t="s">
        <v>16</v>
      </c>
      <c r="K3" s="61" t="s">
        <v>138</v>
      </c>
      <c r="L3" s="60" t="s">
        <v>11</v>
      </c>
      <c r="M3" s="35"/>
      <c r="N3" s="60" t="s">
        <v>10</v>
      </c>
      <c r="O3" s="61" t="s">
        <v>113</v>
      </c>
      <c r="P3" s="61" t="s">
        <v>22</v>
      </c>
      <c r="Q3" s="61" t="s">
        <v>139</v>
      </c>
      <c r="R3" s="61" t="s">
        <v>141</v>
      </c>
      <c r="S3" s="35"/>
      <c r="T3" s="60" t="s">
        <v>10</v>
      </c>
      <c r="U3" s="61" t="s">
        <v>24</v>
      </c>
      <c r="V3" s="61" t="s">
        <v>25</v>
      </c>
      <c r="W3" s="61" t="s">
        <v>142</v>
      </c>
      <c r="X3" s="35"/>
      <c r="Y3" s="60" t="s">
        <v>10</v>
      </c>
      <c r="Z3" s="60" t="s">
        <v>6</v>
      </c>
      <c r="AA3" s="60" t="s">
        <v>7</v>
      </c>
      <c r="AB3" s="60" t="s">
        <v>8</v>
      </c>
      <c r="AC3" s="60" t="s">
        <v>9</v>
      </c>
      <c r="AD3" s="62"/>
      <c r="AE3" s="46"/>
    </row>
    <row r="4" spans="1:31">
      <c r="A4" s="2" t="s">
        <v>1</v>
      </c>
      <c r="B4" s="32">
        <v>2740.45</v>
      </c>
      <c r="C4" s="32">
        <v>382.11118930330753</v>
      </c>
      <c r="D4" s="32">
        <v>10.199999999999999</v>
      </c>
      <c r="E4" s="4"/>
      <c r="F4" s="49"/>
      <c r="H4" s="2" t="s">
        <v>0</v>
      </c>
      <c r="I4" s="32">
        <f t="shared" ref="I4:I8" si="0">D12</f>
        <v>275.75</v>
      </c>
      <c r="J4" s="32">
        <f t="shared" ref="J4:J9" si="1">D20</f>
        <v>13.59</v>
      </c>
      <c r="K4" s="32">
        <f>I4-J4</f>
        <v>262.16000000000003</v>
      </c>
      <c r="L4" s="29">
        <f>K4/I4</f>
        <v>0.95071622846781512</v>
      </c>
      <c r="M4" s="35"/>
      <c r="N4" s="2" t="s">
        <v>0</v>
      </c>
      <c r="O4" s="32">
        <f t="shared" ref="O4:O9" si="2">B3</f>
        <v>2111.3000000000002</v>
      </c>
      <c r="P4" s="32">
        <v>0.12</v>
      </c>
      <c r="Q4" s="32">
        <f>K4</f>
        <v>262.16000000000003</v>
      </c>
      <c r="R4" s="29">
        <f>(O4*P4)/Q4</f>
        <v>0.96641745498931952</v>
      </c>
      <c r="S4" s="35"/>
      <c r="T4" s="2" t="s">
        <v>0</v>
      </c>
      <c r="U4" s="32">
        <f>O4</f>
        <v>2111.3000000000002</v>
      </c>
      <c r="V4" s="34">
        <v>0</v>
      </c>
      <c r="W4" s="20">
        <f>((U4-V4)/U4)*100%</f>
        <v>1</v>
      </c>
      <c r="X4" s="35"/>
      <c r="Y4" s="2" t="s">
        <v>0</v>
      </c>
      <c r="Z4" s="9">
        <f>L4</f>
        <v>0.95071622846781512</v>
      </c>
      <c r="AA4" s="9">
        <f>R4</f>
        <v>0.96641745498931952</v>
      </c>
      <c r="AB4" s="21">
        <f>W4</f>
        <v>1</v>
      </c>
      <c r="AC4" s="9">
        <f>Z4*AA4*AB4</f>
        <v>0.91878875793291037</v>
      </c>
    </row>
    <row r="5" spans="1:31">
      <c r="A5" s="2" t="s">
        <v>12</v>
      </c>
      <c r="B5" s="32">
        <v>3231.61</v>
      </c>
      <c r="C5" s="32">
        <v>278.08486878838636</v>
      </c>
      <c r="D5" s="32">
        <v>11.45</v>
      </c>
      <c r="E5" s="4"/>
      <c r="F5" s="49"/>
      <c r="H5" s="2" t="s">
        <v>1</v>
      </c>
      <c r="I5" s="32">
        <f t="shared" si="0"/>
        <v>344.11</v>
      </c>
      <c r="J5" s="32">
        <f t="shared" si="1"/>
        <v>12.2</v>
      </c>
      <c r="K5" s="32">
        <f t="shared" ref="K5:K9" si="3">I5-J5</f>
        <v>331.91</v>
      </c>
      <c r="L5" s="29">
        <f t="shared" ref="L5:L9" si="4">K5/I5</f>
        <v>0.96454622068524598</v>
      </c>
      <c r="M5" s="35"/>
      <c r="N5" s="2" t="s">
        <v>1</v>
      </c>
      <c r="O5" s="32">
        <f t="shared" si="2"/>
        <v>2740.45</v>
      </c>
      <c r="P5" s="32">
        <v>0.12</v>
      </c>
      <c r="Q5" s="32">
        <f t="shared" ref="Q5:Q9" si="5">K5</f>
        <v>331.91</v>
      </c>
      <c r="R5" s="29">
        <f>(O5*P5)/Q5</f>
        <v>0.99079268476394189</v>
      </c>
      <c r="S5" s="35"/>
      <c r="T5" s="2" t="s">
        <v>1</v>
      </c>
      <c r="U5" s="32">
        <f t="shared" ref="U5:U9" si="6">O5</f>
        <v>2740.45</v>
      </c>
      <c r="V5" s="34">
        <v>0</v>
      </c>
      <c r="W5" s="20">
        <f t="shared" ref="W5:W9" si="7">((U5-V5)/U5)*100%</f>
        <v>1</v>
      </c>
      <c r="X5" s="35"/>
      <c r="Y5" s="2" t="s">
        <v>1</v>
      </c>
      <c r="Z5" s="9">
        <f t="shared" ref="Z5:Z9" si="8">L5</f>
        <v>0.96454622068524598</v>
      </c>
      <c r="AA5" s="9">
        <f t="shared" ref="AA5:AA9" si="9">R5</f>
        <v>0.99079268476394189</v>
      </c>
      <c r="AB5" s="21">
        <f t="shared" ref="AB5:AB9" si="10">W5</f>
        <v>1</v>
      </c>
      <c r="AC5" s="9">
        <f t="shared" ref="AC5:AC9" si="11">Z5*AA5*AB5</f>
        <v>0.95566533957164845</v>
      </c>
    </row>
    <row r="6" spans="1:31" ht="15" customHeight="1">
      <c r="A6" s="2" t="s">
        <v>4</v>
      </c>
      <c r="B6" s="32">
        <v>3043.73</v>
      </c>
      <c r="C6" s="32">
        <v>355.46391752577318</v>
      </c>
      <c r="D6" s="32">
        <v>31.42</v>
      </c>
      <c r="E6" s="63"/>
      <c r="F6" s="49"/>
      <c r="H6" s="2" t="s">
        <v>12</v>
      </c>
      <c r="I6" s="32">
        <f t="shared" si="0"/>
        <v>238.07999999999998</v>
      </c>
      <c r="J6" s="32">
        <f t="shared" si="1"/>
        <v>13.45</v>
      </c>
      <c r="K6" s="32">
        <f t="shared" si="3"/>
        <v>224.63</v>
      </c>
      <c r="L6" s="29">
        <f t="shared" si="4"/>
        <v>0.94350638440860224</v>
      </c>
      <c r="M6" s="35"/>
      <c r="N6" s="2" t="s">
        <v>12</v>
      </c>
      <c r="O6" s="32">
        <f t="shared" si="2"/>
        <v>3231.61</v>
      </c>
      <c r="P6" s="32">
        <v>6.7000000000000004E-2</v>
      </c>
      <c r="Q6" s="32">
        <f t="shared" si="5"/>
        <v>224.63</v>
      </c>
      <c r="R6" s="29">
        <f t="shared" ref="R6:R8" si="12">(O6*P6)/Q6</f>
        <v>0.96388670257757214</v>
      </c>
      <c r="S6" s="35"/>
      <c r="T6" s="2" t="s">
        <v>12</v>
      </c>
      <c r="U6" s="32">
        <f t="shared" si="6"/>
        <v>3231.61</v>
      </c>
      <c r="V6" s="34">
        <v>0</v>
      </c>
      <c r="W6" s="20">
        <f t="shared" si="7"/>
        <v>1</v>
      </c>
      <c r="X6" s="35"/>
      <c r="Y6" s="2" t="s">
        <v>12</v>
      </c>
      <c r="Z6" s="9">
        <f t="shared" si="8"/>
        <v>0.94350638440860224</v>
      </c>
      <c r="AA6" s="9">
        <f t="shared" si="9"/>
        <v>0.96388670257757214</v>
      </c>
      <c r="AB6" s="21">
        <f t="shared" si="10"/>
        <v>1</v>
      </c>
      <c r="AC6" s="9">
        <f t="shared" si="11"/>
        <v>0.90943325772849481</v>
      </c>
    </row>
    <row r="7" spans="1:31" ht="15" customHeight="1">
      <c r="A7" s="2" t="s">
        <v>2</v>
      </c>
      <c r="B7" s="32">
        <v>2337.37</v>
      </c>
      <c r="C7" s="32">
        <v>383.97780766644252</v>
      </c>
      <c r="D7" s="32">
        <v>10.35</v>
      </c>
      <c r="E7" s="4"/>
      <c r="F7" s="49"/>
      <c r="H7" s="2" t="s">
        <v>4</v>
      </c>
      <c r="I7" s="32">
        <f t="shared" si="0"/>
        <v>311.45999999999998</v>
      </c>
      <c r="J7" s="32">
        <f t="shared" si="1"/>
        <v>33.42</v>
      </c>
      <c r="K7" s="32">
        <f t="shared" si="3"/>
        <v>278.03999999999996</v>
      </c>
      <c r="L7" s="29">
        <f t="shared" si="4"/>
        <v>0.89269890194567514</v>
      </c>
      <c r="M7" s="35"/>
      <c r="N7" s="2" t="s">
        <v>4</v>
      </c>
      <c r="O7" s="32">
        <f t="shared" si="2"/>
        <v>3043.73</v>
      </c>
      <c r="P7" s="32">
        <v>0.09</v>
      </c>
      <c r="Q7" s="32">
        <f t="shared" si="5"/>
        <v>278.03999999999996</v>
      </c>
      <c r="R7" s="29">
        <f t="shared" si="12"/>
        <v>0.98523845489857587</v>
      </c>
      <c r="S7" s="35"/>
      <c r="T7" s="2" t="s">
        <v>4</v>
      </c>
      <c r="U7" s="32">
        <f t="shared" si="6"/>
        <v>3043.73</v>
      </c>
      <c r="V7" s="34">
        <v>0</v>
      </c>
      <c r="W7" s="20">
        <f t="shared" si="7"/>
        <v>1</v>
      </c>
      <c r="X7" s="35"/>
      <c r="Y7" s="2" t="s">
        <v>4</v>
      </c>
      <c r="Z7" s="9">
        <f t="shared" si="8"/>
        <v>0.89269890194567514</v>
      </c>
      <c r="AA7" s="9">
        <f t="shared" si="9"/>
        <v>0.98523845489857587</v>
      </c>
      <c r="AB7" s="21">
        <f t="shared" si="10"/>
        <v>1</v>
      </c>
      <c r="AC7" s="9">
        <f>Z7*AA7*AB7</f>
        <v>0.87952128684261222</v>
      </c>
    </row>
    <row r="8" spans="1:31">
      <c r="A8" s="2" t="s">
        <v>3</v>
      </c>
      <c r="B8" s="32">
        <v>2263.1799999999998</v>
      </c>
      <c r="C8" s="32">
        <v>187.76841533025279</v>
      </c>
      <c r="D8" s="32">
        <v>13.15</v>
      </c>
      <c r="E8" s="4"/>
      <c r="F8" s="49"/>
      <c r="H8" s="2" t="s">
        <v>2</v>
      </c>
      <c r="I8" s="32">
        <f t="shared" si="0"/>
        <v>343.98</v>
      </c>
      <c r="J8" s="32">
        <f t="shared" si="1"/>
        <v>12.35</v>
      </c>
      <c r="K8" s="32">
        <f t="shared" si="3"/>
        <v>331.63</v>
      </c>
      <c r="L8" s="29">
        <f t="shared" si="4"/>
        <v>0.96409674981103544</v>
      </c>
      <c r="M8" s="35"/>
      <c r="N8" s="2" t="s">
        <v>2</v>
      </c>
      <c r="O8" s="32">
        <f t="shared" si="2"/>
        <v>2337.37</v>
      </c>
      <c r="P8" s="32">
        <v>0.14000000000000001</v>
      </c>
      <c r="Q8" s="32">
        <f t="shared" si="5"/>
        <v>331.63</v>
      </c>
      <c r="R8" s="29">
        <f t="shared" si="12"/>
        <v>0.98673762928564979</v>
      </c>
      <c r="S8" s="35"/>
      <c r="T8" s="2" t="s">
        <v>2</v>
      </c>
      <c r="U8" s="32">
        <f t="shared" si="6"/>
        <v>2337.37</v>
      </c>
      <c r="V8" s="34">
        <v>0</v>
      </c>
      <c r="W8" s="20">
        <f t="shared" si="7"/>
        <v>1</v>
      </c>
      <c r="X8" s="35"/>
      <c r="Y8" s="2" t="s">
        <v>2</v>
      </c>
      <c r="Z8" s="9">
        <f t="shared" si="8"/>
        <v>0.96409674981103544</v>
      </c>
      <c r="AA8" s="9">
        <f t="shared" si="9"/>
        <v>0.98673762928564979</v>
      </c>
      <c r="AB8" s="21">
        <f t="shared" si="10"/>
        <v>1</v>
      </c>
      <c r="AC8" s="9">
        <f t="shared" si="11"/>
        <v>0.95131054131054138</v>
      </c>
    </row>
    <row r="9" spans="1:31" ht="26.25">
      <c r="A9" s="46"/>
      <c r="B9" s="4"/>
      <c r="C9" s="4"/>
      <c r="D9" s="4"/>
      <c r="E9" s="4"/>
      <c r="F9" s="49"/>
      <c r="H9" s="2" t="s">
        <v>3</v>
      </c>
      <c r="I9" s="32">
        <f>D17</f>
        <v>143.77000000000001</v>
      </c>
      <c r="J9" s="32">
        <f t="shared" si="1"/>
        <v>15.15</v>
      </c>
      <c r="K9" s="32">
        <f t="shared" si="3"/>
        <v>128.62</v>
      </c>
      <c r="L9" s="29">
        <f t="shared" si="4"/>
        <v>0.89462335675036508</v>
      </c>
      <c r="M9" s="35"/>
      <c r="N9" s="2" t="s">
        <v>3</v>
      </c>
      <c r="O9" s="32">
        <f t="shared" si="2"/>
        <v>2263.1799999999998</v>
      </c>
      <c r="P9" s="32">
        <v>5.5E-2</v>
      </c>
      <c r="Q9" s="32">
        <f t="shared" si="5"/>
        <v>128.62</v>
      </c>
      <c r="R9" s="29">
        <f>(O9*P9)/Q9</f>
        <v>0.96777250816358251</v>
      </c>
      <c r="S9" s="35"/>
      <c r="T9" s="2" t="s">
        <v>3</v>
      </c>
      <c r="U9" s="32">
        <f t="shared" si="6"/>
        <v>2263.1799999999998</v>
      </c>
      <c r="V9" s="34">
        <v>0</v>
      </c>
      <c r="W9" s="20">
        <f t="shared" si="7"/>
        <v>1</v>
      </c>
      <c r="X9" s="35"/>
      <c r="Y9" s="2" t="s">
        <v>3</v>
      </c>
      <c r="Z9" s="9">
        <f t="shared" si="8"/>
        <v>0.89462335675036508</v>
      </c>
      <c r="AA9" s="9">
        <f t="shared" si="9"/>
        <v>0.96777250816358251</v>
      </c>
      <c r="AB9" s="21">
        <f t="shared" si="10"/>
        <v>1</v>
      </c>
      <c r="AC9" s="9">
        <f t="shared" si="11"/>
        <v>0.86579188982402433</v>
      </c>
      <c r="AD9" s="22"/>
    </row>
    <row r="10" spans="1:31" ht="21">
      <c r="A10" s="95" t="s">
        <v>114</v>
      </c>
      <c r="B10" s="95"/>
      <c r="C10" s="95"/>
      <c r="D10" s="95"/>
      <c r="E10" s="64"/>
      <c r="F10" s="50"/>
      <c r="H10" s="96" t="s">
        <v>26</v>
      </c>
      <c r="I10" s="97"/>
      <c r="J10" s="97"/>
      <c r="K10" s="98"/>
      <c r="L10" s="9">
        <f>SUM(L4:L9)</f>
        <v>5.6101878420687399</v>
      </c>
      <c r="M10" s="35"/>
      <c r="N10" s="94" t="s">
        <v>26</v>
      </c>
      <c r="O10" s="94"/>
      <c r="P10" s="94"/>
      <c r="Q10" s="94"/>
      <c r="R10" s="9">
        <f>SUM(R4:R9)</f>
        <v>5.8608454346786418</v>
      </c>
      <c r="S10" s="35"/>
      <c r="T10" s="94" t="s">
        <v>26</v>
      </c>
      <c r="U10" s="94"/>
      <c r="V10" s="94"/>
      <c r="W10" s="21">
        <f>SUM(W4:W9)</f>
        <v>6</v>
      </c>
      <c r="X10" s="35"/>
      <c r="Y10" s="2" t="s">
        <v>26</v>
      </c>
      <c r="Z10" s="9">
        <f>SUM(Z4:Z9)</f>
        <v>5.6101878420687399</v>
      </c>
      <c r="AA10" s="9">
        <f>SUM(AA4:AA9)</f>
        <v>5.8608454346786418</v>
      </c>
      <c r="AB10" s="21">
        <f>SUM(AB4:AB9)</f>
        <v>6</v>
      </c>
      <c r="AC10" s="9">
        <f>SUM(AC4:AC9)</f>
        <v>5.4805110732102316</v>
      </c>
      <c r="AD10" s="6"/>
    </row>
    <row r="11" spans="1:31" ht="30">
      <c r="A11" s="2" t="s">
        <v>10</v>
      </c>
      <c r="B11" s="66" t="s">
        <v>115</v>
      </c>
      <c r="C11" s="66" t="s">
        <v>116</v>
      </c>
      <c r="D11" s="66" t="s">
        <v>135</v>
      </c>
      <c r="E11" s="67"/>
      <c r="F11" s="51"/>
      <c r="H11" s="96" t="s">
        <v>70</v>
      </c>
      <c r="I11" s="97"/>
      <c r="J11" s="97"/>
      <c r="K11" s="98"/>
      <c r="L11" s="9">
        <f>L10/6</f>
        <v>0.93503130701145665</v>
      </c>
      <c r="M11" s="35"/>
      <c r="N11" s="94" t="s">
        <v>70</v>
      </c>
      <c r="O11" s="94"/>
      <c r="P11" s="94"/>
      <c r="Q11" s="94"/>
      <c r="R11" s="9">
        <f>R10/6</f>
        <v>0.97680757244644034</v>
      </c>
      <c r="S11" s="35"/>
      <c r="T11" s="94" t="s">
        <v>70</v>
      </c>
      <c r="U11" s="94"/>
      <c r="V11" s="94"/>
      <c r="W11" s="21">
        <f>W10/6</f>
        <v>1</v>
      </c>
      <c r="X11" s="35"/>
      <c r="Y11" s="2" t="s">
        <v>70</v>
      </c>
      <c r="Z11" s="29">
        <f>Z10/6</f>
        <v>0.93503130701145665</v>
      </c>
      <c r="AA11" s="29">
        <f>AA10/6</f>
        <v>0.97680757244644034</v>
      </c>
      <c r="AB11" s="20">
        <f>AB10/6</f>
        <v>1</v>
      </c>
      <c r="AC11" s="29">
        <f>AC10/6</f>
        <v>0.91341851220170522</v>
      </c>
      <c r="AD11" s="92"/>
    </row>
    <row r="12" spans="1:31" ht="15.75">
      <c r="A12" s="2" t="s">
        <v>0</v>
      </c>
      <c r="B12" s="68">
        <v>317.75</v>
      </c>
      <c r="C12" s="32">
        <v>42</v>
      </c>
      <c r="D12" s="68">
        <f>B12-C12</f>
        <v>275.75</v>
      </c>
      <c r="E12" s="69"/>
      <c r="F12" s="52"/>
      <c r="H12" s="6"/>
      <c r="I12" s="6"/>
      <c r="J12" s="6"/>
      <c r="K12" s="6"/>
      <c r="L12" s="6"/>
      <c r="M12" s="35"/>
      <c r="N12" s="6"/>
      <c r="O12" s="6"/>
      <c r="P12" s="6"/>
      <c r="Q12" s="6"/>
      <c r="R12" s="6"/>
      <c r="S12" s="35"/>
      <c r="T12" s="6"/>
      <c r="U12" s="6"/>
      <c r="V12" s="6"/>
      <c r="W12" s="6"/>
      <c r="X12" s="35"/>
      <c r="Y12" s="6"/>
      <c r="Z12" s="6"/>
      <c r="AA12" s="6"/>
      <c r="AB12" s="6"/>
      <c r="AC12" s="6"/>
    </row>
    <row r="13" spans="1:31" ht="15.75">
      <c r="A13" s="2" t="s">
        <v>1</v>
      </c>
      <c r="B13" s="68">
        <v>382.11</v>
      </c>
      <c r="C13" s="32">
        <f>19*2</f>
        <v>38</v>
      </c>
      <c r="D13" s="68">
        <f t="shared" ref="D13:D17" si="13">B13-C13</f>
        <v>344.11</v>
      </c>
      <c r="E13" s="70"/>
      <c r="F13" s="52"/>
      <c r="H13" s="6"/>
      <c r="I13" s="6"/>
      <c r="J13" s="6"/>
      <c r="K13" s="6"/>
      <c r="L13" s="6"/>
      <c r="M13" s="35"/>
      <c r="N13" s="6"/>
      <c r="O13" s="6"/>
      <c r="P13" s="6"/>
      <c r="Q13" s="6"/>
      <c r="R13" s="6"/>
      <c r="S13" s="35"/>
      <c r="T13" s="6"/>
      <c r="U13" s="6"/>
      <c r="V13" s="6"/>
      <c r="W13" s="6"/>
      <c r="X13" s="35"/>
      <c r="Y13" s="6"/>
      <c r="Z13" s="6"/>
      <c r="AA13" s="6"/>
      <c r="AB13" s="6"/>
      <c r="AC13" s="6"/>
    </row>
    <row r="14" spans="1:31" ht="15.75">
      <c r="A14" s="2" t="s">
        <v>12</v>
      </c>
      <c r="B14" s="68">
        <v>278.08</v>
      </c>
      <c r="C14" s="32">
        <v>40</v>
      </c>
      <c r="D14" s="68">
        <f t="shared" si="13"/>
        <v>238.07999999999998</v>
      </c>
      <c r="E14" s="70"/>
      <c r="F14" s="52"/>
      <c r="H14" s="6"/>
      <c r="I14" s="6"/>
      <c r="J14" s="6"/>
      <c r="K14" s="6"/>
      <c r="L14" s="6"/>
      <c r="M14" s="35"/>
      <c r="N14" s="6"/>
      <c r="O14" s="6"/>
      <c r="P14" s="6"/>
      <c r="Q14" s="6"/>
      <c r="R14" s="6"/>
      <c r="S14" s="35"/>
      <c r="T14" s="4"/>
      <c r="U14" s="6"/>
      <c r="V14" s="6"/>
      <c r="W14" s="6"/>
      <c r="X14" s="35"/>
      <c r="Y14" s="6"/>
      <c r="Z14" s="6"/>
      <c r="AA14" s="6"/>
      <c r="AB14" s="6"/>
      <c r="AC14" s="6"/>
    </row>
    <row r="15" spans="1:31" ht="15.75">
      <c r="A15" s="2" t="s">
        <v>4</v>
      </c>
      <c r="B15" s="68">
        <v>355.46</v>
      </c>
      <c r="C15" s="32">
        <f>22*2</f>
        <v>44</v>
      </c>
      <c r="D15" s="68">
        <f t="shared" si="13"/>
        <v>311.45999999999998</v>
      </c>
      <c r="E15" s="70"/>
      <c r="F15" s="52"/>
      <c r="H15" s="6"/>
      <c r="I15" s="6"/>
      <c r="J15" s="6"/>
      <c r="K15" s="6"/>
      <c r="L15" s="6"/>
      <c r="M15" s="35"/>
      <c r="N15" s="6"/>
      <c r="O15" s="6"/>
      <c r="P15" s="6"/>
      <c r="Q15" s="6"/>
      <c r="R15" s="6"/>
      <c r="S15" s="35"/>
      <c r="T15" s="4"/>
      <c r="U15" s="6"/>
      <c r="V15" s="6"/>
      <c r="W15" s="6"/>
      <c r="X15" s="35"/>
      <c r="Y15" s="6"/>
      <c r="Z15" s="6"/>
      <c r="AA15" s="6"/>
      <c r="AB15" s="6"/>
      <c r="AC15" s="6"/>
    </row>
    <row r="16" spans="1:31" ht="15.75">
      <c r="A16" s="2" t="s">
        <v>2</v>
      </c>
      <c r="B16" s="68">
        <v>383.98</v>
      </c>
      <c r="C16" s="32">
        <v>40</v>
      </c>
      <c r="D16" s="68">
        <f t="shared" si="13"/>
        <v>343.98</v>
      </c>
      <c r="E16" s="70"/>
      <c r="F16" s="52"/>
      <c r="M16" s="7"/>
      <c r="S16" s="7"/>
      <c r="T16" s="4"/>
      <c r="X16" s="7"/>
      <c r="Z16" s="6"/>
    </row>
    <row r="17" spans="1:26" ht="15.75">
      <c r="A17" s="2" t="s">
        <v>3</v>
      </c>
      <c r="B17" s="68">
        <v>187.77</v>
      </c>
      <c r="C17" s="32">
        <v>44</v>
      </c>
      <c r="D17" s="68">
        <f t="shared" si="13"/>
        <v>143.77000000000001</v>
      </c>
      <c r="E17" s="70"/>
      <c r="F17" s="52"/>
      <c r="L17" s="71"/>
      <c r="M17" s="7"/>
      <c r="N17" s="93" t="s">
        <v>14</v>
      </c>
      <c r="O17" s="93"/>
      <c r="P17" s="93"/>
      <c r="Q17" s="93"/>
      <c r="S17" s="7"/>
      <c r="T17" s="4"/>
      <c r="X17" s="7"/>
      <c r="Z17" s="6"/>
    </row>
    <row r="18" spans="1:26">
      <c r="B18" s="1"/>
      <c r="C18" s="1"/>
      <c r="D18" s="1"/>
      <c r="E18" s="1"/>
      <c r="F18" s="53"/>
      <c r="I18" s="1"/>
      <c r="L18" s="71"/>
      <c r="N18" s="94" t="s">
        <v>15</v>
      </c>
      <c r="O18" s="94"/>
      <c r="P18" s="94"/>
      <c r="Q18" s="94"/>
      <c r="T18" s="4"/>
      <c r="Z18" s="6"/>
    </row>
    <row r="19" spans="1:26" ht="42.75">
      <c r="A19" s="72" t="s">
        <v>10</v>
      </c>
      <c r="B19" s="72" t="s">
        <v>117</v>
      </c>
      <c r="C19" s="72" t="s">
        <v>118</v>
      </c>
      <c r="D19" s="72" t="s">
        <v>119</v>
      </c>
      <c r="E19" s="73"/>
      <c r="F19" s="74"/>
      <c r="L19" s="71"/>
      <c r="N19" s="8" t="s">
        <v>10</v>
      </c>
      <c r="O19" s="8" t="s">
        <v>16</v>
      </c>
      <c r="P19" s="8" t="s">
        <v>11</v>
      </c>
      <c r="Q19" s="8" t="s">
        <v>15</v>
      </c>
      <c r="R19" s="75" t="s">
        <v>133</v>
      </c>
      <c r="S19" s="75" t="s">
        <v>140</v>
      </c>
      <c r="T19" s="4"/>
      <c r="Z19" s="6"/>
    </row>
    <row r="20" spans="1:26" ht="15.75">
      <c r="A20" s="76" t="s">
        <v>0</v>
      </c>
      <c r="B20" s="77">
        <f>D3</f>
        <v>11.59</v>
      </c>
      <c r="C20" s="78">
        <v>2</v>
      </c>
      <c r="D20" s="77">
        <f>B20+C20</f>
        <v>13.59</v>
      </c>
      <c r="E20" s="1"/>
      <c r="F20" s="52"/>
      <c r="L20" s="71"/>
      <c r="N20" s="3" t="s">
        <v>0</v>
      </c>
      <c r="O20" s="12">
        <f t="shared" ref="O20:O25" si="14">C28</f>
        <v>13.59</v>
      </c>
      <c r="P20" s="12">
        <f>B12</f>
        <v>317.75</v>
      </c>
      <c r="Q20" s="9">
        <f>(1-(O20/P20))*100%</f>
        <v>0.95723052714398116</v>
      </c>
      <c r="S20" s="36"/>
    </row>
    <row r="21" spans="1:26" ht="15.75">
      <c r="A21" s="76" t="s">
        <v>1</v>
      </c>
      <c r="B21" s="77">
        <f t="shared" ref="B21:B25" si="15">D4</f>
        <v>10.199999999999999</v>
      </c>
      <c r="C21" s="78">
        <v>2</v>
      </c>
      <c r="D21" s="77">
        <f>B21+C21</f>
        <v>12.2</v>
      </c>
      <c r="E21" s="79"/>
      <c r="F21" s="52"/>
      <c r="L21" s="71"/>
      <c r="N21" s="3" t="s">
        <v>1</v>
      </c>
      <c r="O21" s="12">
        <f t="shared" si="14"/>
        <v>12.2</v>
      </c>
      <c r="P21" s="12">
        <f t="shared" ref="P21:P25" si="16">B13</f>
        <v>382.11</v>
      </c>
      <c r="Q21" s="9">
        <f>(1-(O21/P21))*100%</f>
        <v>0.96807202114574342</v>
      </c>
      <c r="S21" s="1"/>
    </row>
    <row r="22" spans="1:26" ht="15.75">
      <c r="A22" s="76" t="s">
        <v>12</v>
      </c>
      <c r="B22" s="77">
        <f t="shared" si="15"/>
        <v>11.45</v>
      </c>
      <c r="C22" s="78">
        <v>2</v>
      </c>
      <c r="D22" s="77">
        <f t="shared" ref="D22:D25" si="17">B22+C22</f>
        <v>13.45</v>
      </c>
      <c r="E22" s="79"/>
      <c r="F22" s="52"/>
      <c r="L22" s="71"/>
      <c r="N22" s="3" t="s">
        <v>12</v>
      </c>
      <c r="O22" s="12">
        <f t="shared" si="14"/>
        <v>13.45</v>
      </c>
      <c r="P22" s="12">
        <f t="shared" si="16"/>
        <v>278.08</v>
      </c>
      <c r="Q22" s="9">
        <f>(1-(O22/P22))*100%</f>
        <v>0.95163262370540846</v>
      </c>
    </row>
    <row r="23" spans="1:26" ht="15.75">
      <c r="A23" s="76" t="s">
        <v>4</v>
      </c>
      <c r="B23" s="77">
        <f t="shared" si="15"/>
        <v>31.42</v>
      </c>
      <c r="C23" s="78">
        <v>2</v>
      </c>
      <c r="D23" s="77">
        <f t="shared" si="17"/>
        <v>33.42</v>
      </c>
      <c r="E23" s="79"/>
      <c r="F23" s="52"/>
      <c r="N23" s="3" t="s">
        <v>4</v>
      </c>
      <c r="O23" s="12">
        <f t="shared" si="14"/>
        <v>33.42</v>
      </c>
      <c r="P23" s="12">
        <f t="shared" si="16"/>
        <v>355.46</v>
      </c>
      <c r="Q23" s="9">
        <f t="shared" ref="Q23:Q24" si="18">(1-(O23/P23))*100%</f>
        <v>0.90598098238901703</v>
      </c>
    </row>
    <row r="24" spans="1:26" ht="15.75">
      <c r="A24" s="76" t="s">
        <v>2</v>
      </c>
      <c r="B24" s="77">
        <f t="shared" si="15"/>
        <v>10.35</v>
      </c>
      <c r="C24" s="78">
        <v>2</v>
      </c>
      <c r="D24" s="77">
        <f>B24+C24</f>
        <v>12.35</v>
      </c>
      <c r="E24" s="79"/>
      <c r="F24" s="52"/>
      <c r="N24" s="3" t="s">
        <v>2</v>
      </c>
      <c r="O24" s="12">
        <f t="shared" si="14"/>
        <v>12.35</v>
      </c>
      <c r="P24" s="12">
        <f t="shared" si="16"/>
        <v>383.98</v>
      </c>
      <c r="Q24" s="9">
        <f t="shared" si="18"/>
        <v>0.96783686650346368</v>
      </c>
    </row>
    <row r="25" spans="1:26" ht="15.75">
      <c r="A25" s="76" t="s">
        <v>3</v>
      </c>
      <c r="B25" s="77">
        <f t="shared" si="15"/>
        <v>13.15</v>
      </c>
      <c r="C25" s="78">
        <v>2</v>
      </c>
      <c r="D25" s="77">
        <f t="shared" si="17"/>
        <v>15.15</v>
      </c>
      <c r="E25" s="79"/>
      <c r="F25" s="52"/>
      <c r="N25" s="3" t="s">
        <v>3</v>
      </c>
      <c r="O25" s="12">
        <f t="shared" si="14"/>
        <v>15.15</v>
      </c>
      <c r="P25" s="12">
        <f t="shared" si="16"/>
        <v>187.77</v>
      </c>
      <c r="Q25" s="9">
        <f>(1-(O25/P25))*100%</f>
        <v>0.91931618469404053</v>
      </c>
    </row>
    <row r="26" spans="1:26">
      <c r="A26" s="80"/>
      <c r="B26" s="80"/>
      <c r="C26" s="80"/>
      <c r="D26" s="80"/>
      <c r="E26" s="80"/>
      <c r="N26" s="6"/>
      <c r="O26" s="6"/>
      <c r="P26" s="4"/>
      <c r="Q26" s="10"/>
    </row>
    <row r="27" spans="1:26" ht="28.5">
      <c r="A27" s="72" t="s">
        <v>10</v>
      </c>
      <c r="B27" s="81" t="s">
        <v>136</v>
      </c>
      <c r="C27" s="72" t="s">
        <v>120</v>
      </c>
      <c r="D27" s="72" t="s">
        <v>121</v>
      </c>
      <c r="E27" s="73"/>
      <c r="F27" s="51"/>
      <c r="N27" s="94" t="s">
        <v>17</v>
      </c>
      <c r="O27" s="94"/>
      <c r="P27" s="94"/>
      <c r="Q27" s="94"/>
    </row>
    <row r="28" spans="1:26" ht="45">
      <c r="A28" s="76" t="s">
        <v>0</v>
      </c>
      <c r="B28" s="77">
        <f t="shared" ref="B28:B33" si="19">D12</f>
        <v>275.75</v>
      </c>
      <c r="C28" s="77">
        <f>D20</f>
        <v>13.59</v>
      </c>
      <c r="D28" s="77">
        <f>B28-C28</f>
        <v>262.16000000000003</v>
      </c>
      <c r="E28" s="79"/>
      <c r="F28" s="52"/>
      <c r="N28" s="8" t="s">
        <v>10</v>
      </c>
      <c r="O28" s="11" t="s">
        <v>71</v>
      </c>
      <c r="P28" s="11" t="s">
        <v>20</v>
      </c>
      <c r="Q28" s="11" t="s">
        <v>21</v>
      </c>
    </row>
    <row r="29" spans="1:26" ht="15.75">
      <c r="A29" s="76" t="s">
        <v>1</v>
      </c>
      <c r="B29" s="77">
        <f t="shared" si="19"/>
        <v>344.11</v>
      </c>
      <c r="C29" s="77">
        <f t="shared" ref="C29:C33" si="20">D21</f>
        <v>12.2</v>
      </c>
      <c r="D29" s="77">
        <f t="shared" ref="D29:D33" si="21">B29-C29</f>
        <v>331.91</v>
      </c>
      <c r="E29" s="79"/>
      <c r="F29" s="52"/>
      <c r="N29" s="3" t="s">
        <v>0</v>
      </c>
      <c r="O29" s="13">
        <f>I4</f>
        <v>275.75</v>
      </c>
      <c r="P29" s="13">
        <f t="shared" ref="P29:P34" si="22">B3</f>
        <v>2111.3000000000002</v>
      </c>
      <c r="Q29" s="14">
        <f>(O29/P29)*100%</f>
        <v>0.1306067351868517</v>
      </c>
    </row>
    <row r="30" spans="1:26" ht="15.75">
      <c r="A30" s="76" t="s">
        <v>12</v>
      </c>
      <c r="B30" s="77">
        <f t="shared" si="19"/>
        <v>238.07999999999998</v>
      </c>
      <c r="C30" s="77">
        <f t="shared" si="20"/>
        <v>13.45</v>
      </c>
      <c r="D30" s="77">
        <f t="shared" si="21"/>
        <v>224.63</v>
      </c>
      <c r="E30" s="79"/>
      <c r="F30" s="52"/>
      <c r="N30" s="3" t="s">
        <v>1</v>
      </c>
      <c r="O30" s="13">
        <f t="shared" ref="O30:O34" si="23">I5</f>
        <v>344.11</v>
      </c>
      <c r="P30" s="13">
        <f t="shared" si="22"/>
        <v>2740.45</v>
      </c>
      <c r="Q30" s="14">
        <f t="shared" ref="Q30:Q34" si="24">(O30/P30)*100%</f>
        <v>0.12556696892846067</v>
      </c>
    </row>
    <row r="31" spans="1:26" ht="15.75">
      <c r="A31" s="76" t="s">
        <v>4</v>
      </c>
      <c r="B31" s="77">
        <f t="shared" si="19"/>
        <v>311.45999999999998</v>
      </c>
      <c r="C31" s="77">
        <f t="shared" si="20"/>
        <v>33.42</v>
      </c>
      <c r="D31" s="77">
        <f t="shared" si="21"/>
        <v>278.03999999999996</v>
      </c>
      <c r="E31" s="79"/>
      <c r="F31" s="52"/>
      <c r="N31" s="3" t="s">
        <v>12</v>
      </c>
      <c r="O31" s="13">
        <f t="shared" si="23"/>
        <v>238.07999999999998</v>
      </c>
      <c r="P31" s="13">
        <f t="shared" si="22"/>
        <v>3231.61</v>
      </c>
      <c r="Q31" s="14">
        <f t="shared" si="24"/>
        <v>7.3672256243791784E-2</v>
      </c>
    </row>
    <row r="32" spans="1:26" ht="15.75">
      <c r="A32" s="76" t="s">
        <v>2</v>
      </c>
      <c r="B32" s="77">
        <f t="shared" si="19"/>
        <v>343.98</v>
      </c>
      <c r="C32" s="77">
        <f t="shared" si="20"/>
        <v>12.35</v>
      </c>
      <c r="D32" s="77">
        <f t="shared" si="21"/>
        <v>331.63</v>
      </c>
      <c r="E32" s="79"/>
      <c r="F32" s="52"/>
      <c r="N32" s="3" t="s">
        <v>4</v>
      </c>
      <c r="O32" s="13">
        <f t="shared" si="23"/>
        <v>311.45999999999998</v>
      </c>
      <c r="P32" s="13">
        <f t="shared" si="22"/>
        <v>3043.73</v>
      </c>
      <c r="Q32" s="14">
        <f t="shared" si="24"/>
        <v>0.10232839312291168</v>
      </c>
    </row>
    <row r="33" spans="1:17" ht="15.75">
      <c r="A33" s="76" t="s">
        <v>3</v>
      </c>
      <c r="B33" s="77">
        <f t="shared" si="19"/>
        <v>143.77000000000001</v>
      </c>
      <c r="C33" s="77">
        <f t="shared" si="20"/>
        <v>15.15</v>
      </c>
      <c r="D33" s="77">
        <f t="shared" si="21"/>
        <v>128.62</v>
      </c>
      <c r="E33" s="79"/>
      <c r="F33" s="52"/>
      <c r="N33" s="3" t="s">
        <v>2</v>
      </c>
      <c r="O33" s="13">
        <f t="shared" si="23"/>
        <v>343.98</v>
      </c>
      <c r="P33" s="13">
        <f t="shared" si="22"/>
        <v>2337.37</v>
      </c>
      <c r="Q33" s="14">
        <f t="shared" si="24"/>
        <v>0.1471654038513372</v>
      </c>
    </row>
    <row r="34" spans="1:17">
      <c r="N34" s="3" t="s">
        <v>3</v>
      </c>
      <c r="O34" s="13">
        <f t="shared" si="23"/>
        <v>143.77000000000001</v>
      </c>
      <c r="P34" s="13">
        <f t="shared" si="22"/>
        <v>2263.1799999999998</v>
      </c>
      <c r="Q34" s="14">
        <f t="shared" si="24"/>
        <v>6.3525658586590553E-2</v>
      </c>
    </row>
    <row r="36" spans="1:17">
      <c r="N36" s="94" t="s">
        <v>18</v>
      </c>
      <c r="O36" s="94"/>
      <c r="P36" s="94"/>
      <c r="Q36" s="94"/>
    </row>
    <row r="37" spans="1:17" ht="45">
      <c r="N37" s="8" t="s">
        <v>10</v>
      </c>
      <c r="O37" s="8" t="s">
        <v>21</v>
      </c>
      <c r="P37" s="8" t="s">
        <v>19</v>
      </c>
      <c r="Q37" s="8" t="s">
        <v>22</v>
      </c>
    </row>
    <row r="38" spans="1:17">
      <c r="N38" s="3" t="s">
        <v>0</v>
      </c>
      <c r="O38" s="12">
        <v>0.13</v>
      </c>
      <c r="P38" s="15">
        <f>Q20</f>
        <v>0.95723052714398116</v>
      </c>
      <c r="Q38" s="16">
        <f>O38*P38</f>
        <v>0.12443996852871755</v>
      </c>
    </row>
    <row r="39" spans="1:17">
      <c r="N39" s="3" t="s">
        <v>1</v>
      </c>
      <c r="O39" s="12">
        <f>Q30</f>
        <v>0.12556696892846067</v>
      </c>
      <c r="P39" s="15">
        <f t="shared" ref="P39:P43" si="25">Q21</f>
        <v>0.96807202114574342</v>
      </c>
      <c r="Q39" s="16">
        <f t="shared" ref="Q39:Q40" si="26">O39*P39</f>
        <v>0.12155786939971969</v>
      </c>
    </row>
    <row r="40" spans="1:17">
      <c r="N40" s="3" t="s">
        <v>12</v>
      </c>
      <c r="O40" s="12">
        <v>7.0000000000000007E-2</v>
      </c>
      <c r="P40" s="15">
        <f t="shared" si="25"/>
        <v>0.95163262370540846</v>
      </c>
      <c r="Q40" s="16">
        <f t="shared" si="26"/>
        <v>6.6614283659378604E-2</v>
      </c>
    </row>
    <row r="41" spans="1:17">
      <c r="N41" s="3" t="s">
        <v>4</v>
      </c>
      <c r="O41" s="12">
        <v>0.1</v>
      </c>
      <c r="P41" s="15">
        <f t="shared" si="25"/>
        <v>0.90598098238901703</v>
      </c>
      <c r="Q41" s="16">
        <f>O41*P41</f>
        <v>9.0598098238901706E-2</v>
      </c>
    </row>
    <row r="42" spans="1:17">
      <c r="N42" s="3" t="s">
        <v>2</v>
      </c>
      <c r="O42" s="12">
        <v>0.14699999999999999</v>
      </c>
      <c r="P42" s="15">
        <f t="shared" si="25"/>
        <v>0.96783686650346368</v>
      </c>
      <c r="Q42" s="16">
        <f>O42*P42</f>
        <v>0.14227201937600914</v>
      </c>
    </row>
    <row r="43" spans="1:17">
      <c r="N43" s="3" t="s">
        <v>3</v>
      </c>
      <c r="O43" s="12">
        <v>0.06</v>
      </c>
      <c r="P43" s="15">
        <f t="shared" si="25"/>
        <v>0.91931618469404053</v>
      </c>
      <c r="Q43" s="16">
        <f>O43*P43</f>
        <v>5.515897108164243E-2</v>
      </c>
    </row>
    <row r="44" spans="1:17">
      <c r="N44" s="6"/>
      <c r="O44" s="17"/>
      <c r="P44" s="18"/>
      <c r="Q44" s="19"/>
    </row>
  </sheetData>
  <mergeCells count="17">
    <mergeCell ref="T10:V10"/>
    <mergeCell ref="H11:K11"/>
    <mergeCell ref="N11:Q11"/>
    <mergeCell ref="T11:V11"/>
    <mergeCell ref="A1:D1"/>
    <mergeCell ref="H1:AC1"/>
    <mergeCell ref="H2:L2"/>
    <mergeCell ref="N2:R2"/>
    <mergeCell ref="T2:W2"/>
    <mergeCell ref="Y2:AC2"/>
    <mergeCell ref="N17:Q17"/>
    <mergeCell ref="N18:Q18"/>
    <mergeCell ref="N27:Q27"/>
    <mergeCell ref="N36:Q36"/>
    <mergeCell ref="A10:D10"/>
    <mergeCell ref="H10:K10"/>
    <mergeCell ref="N10:Q10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FD3B-181E-42C7-8075-27EB203CB3D1}">
  <dimension ref="A1:AT26"/>
  <sheetViews>
    <sheetView zoomScale="77" zoomScaleNormal="77" workbookViewId="0">
      <selection activeCell="AQ10" sqref="AQ10"/>
    </sheetView>
  </sheetViews>
  <sheetFormatPr defaultRowHeight="15"/>
  <cols>
    <col min="1" max="1" width="10.85546875" bestFit="1" customWidth="1"/>
    <col min="2" max="2" width="11" bestFit="1" customWidth="1"/>
    <col min="4" max="4" width="13.85546875" customWidth="1"/>
    <col min="5" max="5" width="17.28515625" customWidth="1"/>
    <col min="7" max="7" width="10.85546875" bestFit="1" customWidth="1"/>
    <col min="10" max="10" width="10.85546875" bestFit="1" customWidth="1"/>
    <col min="14" max="14" width="9.140625" style="7"/>
    <col min="15" max="15" width="20.7109375" bestFit="1" customWidth="1"/>
    <col min="26" max="26" width="9.140625" style="7"/>
    <col min="27" max="27" width="20.5703125" bestFit="1" customWidth="1"/>
    <col min="37" max="37" width="9.140625" style="7"/>
    <col min="38" max="38" width="20.7109375" bestFit="1" customWidth="1"/>
    <col min="44" max="44" width="12.5703125" bestFit="1" customWidth="1"/>
    <col min="45" max="45" width="15.140625" customWidth="1"/>
  </cols>
  <sheetData>
    <row r="1" spans="1:46" ht="26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83"/>
    </row>
    <row r="2" spans="1:46" ht="18.75">
      <c r="A2" s="101" t="str">
        <f>OEE!$H$2</f>
        <v>AVAILABILITY</v>
      </c>
      <c r="B2" s="103"/>
      <c r="O2" s="104" t="str">
        <f>OEE!N2</f>
        <v xml:space="preserve">PERFORMANCE </v>
      </c>
      <c r="P2" s="104"/>
      <c r="AA2" s="101" t="str">
        <f>OEE!T2</f>
        <v>QUALITY</v>
      </c>
      <c r="AB2" s="103"/>
      <c r="AL2" s="104" t="str">
        <f>OEE!Y2</f>
        <v>OEE</v>
      </c>
      <c r="AM2" s="104"/>
      <c r="AN2" s="104"/>
      <c r="AO2" s="104"/>
      <c r="AP2" s="104"/>
      <c r="AR2" s="104" t="s">
        <v>9</v>
      </c>
      <c r="AS2" s="104"/>
    </row>
    <row r="3" spans="1:46" ht="48" customHeight="1">
      <c r="A3" s="60" t="str">
        <f>OEE!H3</f>
        <v>Periode</v>
      </c>
      <c r="B3" s="60" t="str">
        <f>OEE!L3</f>
        <v>Availability</v>
      </c>
      <c r="O3" s="60" t="str">
        <f>OEE!N3</f>
        <v>Periode</v>
      </c>
      <c r="P3" s="61" t="s">
        <v>122</v>
      </c>
      <c r="AA3" s="60" t="str">
        <f>OEE!T3</f>
        <v>Periode</v>
      </c>
      <c r="AB3" s="61" t="s">
        <v>123</v>
      </c>
      <c r="AL3" s="60" t="str">
        <f>OEE!Y3</f>
        <v>Periode</v>
      </c>
      <c r="AM3" s="60" t="str">
        <f>OEE!Z3</f>
        <v>A</v>
      </c>
      <c r="AN3" s="60" t="str">
        <f>OEE!AA3</f>
        <v>P</v>
      </c>
      <c r="AO3" s="60" t="str">
        <f>OEE!AB3</f>
        <v>Q</v>
      </c>
      <c r="AP3" s="60" t="str">
        <f>OEE!AC3</f>
        <v>OEE</v>
      </c>
      <c r="AR3" s="33" t="s">
        <v>124</v>
      </c>
      <c r="AS3" s="33" t="s">
        <v>125</v>
      </c>
      <c r="AT3" s="75"/>
    </row>
    <row r="4" spans="1:46">
      <c r="A4" s="2" t="str">
        <f>OEE!H4</f>
        <v>Mei</v>
      </c>
      <c r="B4" s="82">
        <v>0.95071622846781512</v>
      </c>
      <c r="O4" s="2" t="str">
        <f>OEE!N4</f>
        <v>Mei</v>
      </c>
      <c r="P4" s="29">
        <f>OEE!R4</f>
        <v>0.96641745498931952</v>
      </c>
      <c r="AA4" s="2" t="str">
        <f>OEE!T4</f>
        <v>Mei</v>
      </c>
      <c r="AB4" s="20">
        <f>OEE!W4</f>
        <v>1</v>
      </c>
      <c r="AL4" s="2" t="str">
        <f>OEE!Y4</f>
        <v>Mei</v>
      </c>
      <c r="AM4" s="9">
        <f>OEE!Z4</f>
        <v>0.95071622846781512</v>
      </c>
      <c r="AN4" s="9">
        <f>OEE!AA4</f>
        <v>0.96641745498931952</v>
      </c>
      <c r="AO4" s="21">
        <f>OEE!AB4</f>
        <v>1</v>
      </c>
      <c r="AP4" s="9">
        <f>OEE!AC4</f>
        <v>0.91878875793291037</v>
      </c>
      <c r="AR4" s="57" t="s">
        <v>11</v>
      </c>
      <c r="AS4" s="86">
        <f>AM11</f>
        <v>0.93503130701145665</v>
      </c>
    </row>
    <row r="5" spans="1:46">
      <c r="A5" s="2" t="str">
        <f>OEE!H5</f>
        <v>Juni</v>
      </c>
      <c r="B5" s="82">
        <v>0.96454622068524598</v>
      </c>
      <c r="O5" s="2" t="str">
        <f>OEE!N5</f>
        <v>Juni</v>
      </c>
      <c r="P5" s="29">
        <f>OEE!R5</f>
        <v>0.99079268476394189</v>
      </c>
      <c r="AA5" s="2" t="str">
        <f>OEE!T5</f>
        <v>Juni</v>
      </c>
      <c r="AB5" s="20">
        <f>OEE!W5</f>
        <v>1</v>
      </c>
      <c r="AL5" s="2" t="str">
        <f>OEE!Y5</f>
        <v>Juni</v>
      </c>
      <c r="AM5" s="9">
        <f>OEE!Z5</f>
        <v>0.96454622068524598</v>
      </c>
      <c r="AN5" s="9">
        <f>OEE!AA5</f>
        <v>0.99079268476394189</v>
      </c>
      <c r="AO5" s="21">
        <f>OEE!AB5</f>
        <v>1</v>
      </c>
      <c r="AP5" s="9">
        <f>OEE!AC5</f>
        <v>0.95566533957164845</v>
      </c>
      <c r="AR5" s="57" t="s">
        <v>122</v>
      </c>
      <c r="AS5" s="86">
        <f>AN11</f>
        <v>0.97680757244644034</v>
      </c>
    </row>
    <row r="6" spans="1:46">
      <c r="A6" s="2" t="str">
        <f>OEE!H6</f>
        <v xml:space="preserve">Juli </v>
      </c>
      <c r="B6" s="82">
        <v>0.94350638440860224</v>
      </c>
      <c r="O6" s="2" t="str">
        <f>OEE!N6</f>
        <v xml:space="preserve">Juli </v>
      </c>
      <c r="P6" s="29">
        <f>OEE!R6</f>
        <v>0.96388670257757214</v>
      </c>
      <c r="AA6" s="2" t="str">
        <f>OEE!T6</f>
        <v xml:space="preserve">Juli </v>
      </c>
      <c r="AB6" s="20">
        <f>OEE!W6</f>
        <v>1</v>
      </c>
      <c r="AL6" s="2" t="str">
        <f>OEE!Y6</f>
        <v xml:space="preserve">Juli </v>
      </c>
      <c r="AM6" s="9">
        <f>OEE!Z6</f>
        <v>0.94350638440860224</v>
      </c>
      <c r="AN6" s="9">
        <f>OEE!AA6</f>
        <v>0.96388670257757214</v>
      </c>
      <c r="AO6" s="21">
        <f>OEE!AB6</f>
        <v>1</v>
      </c>
      <c r="AP6" s="9">
        <f>OEE!AC6</f>
        <v>0.90943325772849481</v>
      </c>
      <c r="AR6" s="57" t="s">
        <v>123</v>
      </c>
      <c r="AS6" s="86">
        <f>AO11</f>
        <v>1</v>
      </c>
    </row>
    <row r="7" spans="1:46">
      <c r="A7" s="2" t="str">
        <f>OEE!H7</f>
        <v>Agustus</v>
      </c>
      <c r="B7" s="82">
        <v>0.89269890194567514</v>
      </c>
      <c r="O7" s="2" t="str">
        <f>OEE!N7</f>
        <v>Agustus</v>
      </c>
      <c r="P7" s="29">
        <f>OEE!R7</f>
        <v>0.98523845489857587</v>
      </c>
      <c r="AA7" s="2" t="str">
        <f>OEE!T7</f>
        <v>Agustus</v>
      </c>
      <c r="AB7" s="20">
        <f>OEE!W7</f>
        <v>1</v>
      </c>
      <c r="AL7" s="2" t="str">
        <f>OEE!Y7</f>
        <v>Agustus</v>
      </c>
      <c r="AM7" s="9">
        <f>OEE!Z7</f>
        <v>0.89269890194567514</v>
      </c>
      <c r="AN7" s="9">
        <f>OEE!AA7</f>
        <v>0.98523845489857587</v>
      </c>
      <c r="AO7" s="21">
        <f>OEE!AB7</f>
        <v>1</v>
      </c>
      <c r="AP7" s="9">
        <f>OEE!AC7</f>
        <v>0.87952128684261222</v>
      </c>
    </row>
    <row r="8" spans="1:46">
      <c r="A8" s="2" t="str">
        <f>OEE!H8</f>
        <v>September</v>
      </c>
      <c r="B8" s="82">
        <v>0.96409674981103544</v>
      </c>
      <c r="O8" s="2" t="str">
        <f>OEE!N8</f>
        <v>September</v>
      </c>
      <c r="P8" s="29">
        <f>OEE!R8</f>
        <v>0.98673762928564979</v>
      </c>
      <c r="AA8" s="2" t="str">
        <f>OEE!T8</f>
        <v>September</v>
      </c>
      <c r="AB8" s="20">
        <f>OEE!W8</f>
        <v>1</v>
      </c>
      <c r="AL8" s="2" t="str">
        <f>OEE!Y8</f>
        <v>September</v>
      </c>
      <c r="AM8" s="9">
        <f>OEE!Z8</f>
        <v>0.96409674981103544</v>
      </c>
      <c r="AN8" s="9">
        <f>OEE!AA8</f>
        <v>0.98673762928564979</v>
      </c>
      <c r="AO8" s="21">
        <f>OEE!AB8</f>
        <v>1</v>
      </c>
      <c r="AP8" s="9">
        <f>OEE!AC8</f>
        <v>0.95131054131054138</v>
      </c>
    </row>
    <row r="9" spans="1:46">
      <c r="A9" s="2" t="str">
        <f>OEE!H9</f>
        <v>Oktober</v>
      </c>
      <c r="B9" s="82">
        <v>0.89462335675036508</v>
      </c>
      <c r="O9" s="2" t="str">
        <f>OEE!N9</f>
        <v>Oktober</v>
      </c>
      <c r="P9" s="29">
        <f>OEE!R9</f>
        <v>0.96777250816358251</v>
      </c>
      <c r="AA9" s="2" t="str">
        <f>OEE!T9</f>
        <v>Oktober</v>
      </c>
      <c r="AB9" s="20">
        <f>OEE!W9</f>
        <v>1</v>
      </c>
      <c r="AL9" s="2" t="str">
        <f>OEE!Y9</f>
        <v>Oktober</v>
      </c>
      <c r="AM9" s="9">
        <f>OEE!Z9</f>
        <v>0.89462335675036508</v>
      </c>
      <c r="AN9" s="9">
        <f>OEE!AA9</f>
        <v>0.96777250816358251</v>
      </c>
      <c r="AO9" s="21">
        <f>OEE!AB9</f>
        <v>1</v>
      </c>
      <c r="AP9" s="9">
        <f>OEE!AC9</f>
        <v>0.86579188982402433</v>
      </c>
    </row>
    <row r="10" spans="1:46">
      <c r="A10" s="65" t="str">
        <f>OEE!H10</f>
        <v>Total</v>
      </c>
      <c r="B10" s="82">
        <f>SUM(B4:B9)</f>
        <v>5.6101878420687399</v>
      </c>
      <c r="O10" s="2" t="str">
        <f>OEE!N10</f>
        <v>Total</v>
      </c>
      <c r="P10" s="21">
        <f>OEE!R10</f>
        <v>5.8608454346786418</v>
      </c>
      <c r="AA10" s="2" t="str">
        <f>OEE!T10</f>
        <v>Total</v>
      </c>
      <c r="AB10" s="21">
        <f>OEE!W10</f>
        <v>6</v>
      </c>
      <c r="AL10" s="2" t="str">
        <f>OEE!Y10</f>
        <v>Total</v>
      </c>
      <c r="AM10" s="21">
        <f>OEE!Z10</f>
        <v>5.6101878420687399</v>
      </c>
      <c r="AN10" s="21">
        <f>OEE!AA10</f>
        <v>5.8608454346786418</v>
      </c>
      <c r="AO10" s="21">
        <f>OEE!AB10</f>
        <v>6</v>
      </c>
      <c r="AP10" s="21">
        <f>OEE!AC10</f>
        <v>5.4805110732102316</v>
      </c>
    </row>
    <row r="11" spans="1:46">
      <c r="A11" s="65" t="str">
        <f>OEE!H11</f>
        <v>Average</v>
      </c>
      <c r="B11" s="82">
        <f>B10/6</f>
        <v>0.93503130701145665</v>
      </c>
      <c r="O11" s="2" t="str">
        <f>OEE!N11</f>
        <v>Average</v>
      </c>
      <c r="P11" s="9">
        <f>OEE!R11</f>
        <v>0.97680757244644034</v>
      </c>
      <c r="AA11" s="2" t="str">
        <f>OEE!T11</f>
        <v>Average</v>
      </c>
      <c r="AB11" s="21">
        <f>OEE!W11</f>
        <v>1</v>
      </c>
      <c r="AL11" s="2" t="str">
        <f>OEE!Y11</f>
        <v>Average</v>
      </c>
      <c r="AM11" s="20">
        <f>OEE!Z11</f>
        <v>0.93503130701145665</v>
      </c>
      <c r="AN11" s="20">
        <f>OEE!AA11</f>
        <v>0.97680757244644034</v>
      </c>
      <c r="AO11" s="20">
        <f>OEE!AB11</f>
        <v>1</v>
      </c>
      <c r="AP11" s="29">
        <f>OEE!AC11</f>
        <v>0.91341851220170522</v>
      </c>
    </row>
    <row r="13" spans="1:46">
      <c r="A13" s="85" t="s">
        <v>126</v>
      </c>
      <c r="B13" s="5">
        <v>0.9</v>
      </c>
      <c r="O13" t="s">
        <v>126</v>
      </c>
      <c r="P13" s="5">
        <v>0.95</v>
      </c>
      <c r="AA13" t="s">
        <v>127</v>
      </c>
      <c r="AB13" s="5">
        <v>0.99</v>
      </c>
      <c r="AL13" s="85" t="s">
        <v>128</v>
      </c>
      <c r="AM13" s="5">
        <v>0.85</v>
      </c>
    </row>
    <row r="14" spans="1:46">
      <c r="B14" s="5"/>
      <c r="E14" s="5"/>
    </row>
    <row r="15" spans="1:46" ht="18.75">
      <c r="B15" s="5"/>
      <c r="E15" s="5"/>
      <c r="AL15" s="84" t="str">
        <f t="shared" ref="AL15:AM26" si="0">AL2</f>
        <v>OEE</v>
      </c>
      <c r="AM15" s="84"/>
    </row>
    <row r="16" spans="1:46">
      <c r="B16" s="5"/>
      <c r="E16" s="5"/>
      <c r="AL16" s="60" t="str">
        <f t="shared" si="0"/>
        <v>Periode</v>
      </c>
      <c r="AM16" s="60" t="str">
        <f t="shared" ref="AM16:AM24" si="1">AP3</f>
        <v>OEE</v>
      </c>
    </row>
    <row r="17" spans="2:39">
      <c r="B17" s="5"/>
      <c r="E17" s="5"/>
      <c r="AL17" s="2" t="str">
        <f t="shared" si="0"/>
        <v>Mei</v>
      </c>
      <c r="AM17" s="9">
        <f t="shared" si="1"/>
        <v>0.91878875793291037</v>
      </c>
    </row>
    <row r="18" spans="2:39">
      <c r="B18" s="5"/>
      <c r="E18" s="5"/>
      <c r="AL18" s="2" t="str">
        <f t="shared" si="0"/>
        <v>Juni</v>
      </c>
      <c r="AM18" s="9">
        <f t="shared" si="1"/>
        <v>0.95566533957164845</v>
      </c>
    </row>
    <row r="19" spans="2:39">
      <c r="B19" s="5"/>
      <c r="E19" s="5"/>
      <c r="AL19" s="2" t="str">
        <f t="shared" si="0"/>
        <v xml:space="preserve">Juli </v>
      </c>
      <c r="AM19" s="9">
        <f t="shared" si="1"/>
        <v>0.90943325772849481</v>
      </c>
    </row>
    <row r="20" spans="2:39">
      <c r="B20" s="5"/>
      <c r="E20" s="5"/>
      <c r="AL20" s="2" t="str">
        <f t="shared" si="0"/>
        <v>Agustus</v>
      </c>
      <c r="AM20" s="9">
        <f t="shared" si="1"/>
        <v>0.87952128684261222</v>
      </c>
    </row>
    <row r="21" spans="2:39">
      <c r="B21" s="5"/>
      <c r="E21" s="5"/>
      <c r="AL21" s="2" t="str">
        <f t="shared" si="0"/>
        <v>September</v>
      </c>
      <c r="AM21" s="9">
        <f t="shared" si="1"/>
        <v>0.95131054131054138</v>
      </c>
    </row>
    <row r="22" spans="2:39">
      <c r="AL22" s="2" t="str">
        <f t="shared" si="0"/>
        <v>Oktober</v>
      </c>
      <c r="AM22" s="9">
        <f t="shared" si="1"/>
        <v>0.86579188982402433</v>
      </c>
    </row>
    <row r="23" spans="2:39">
      <c r="AL23" s="2" t="str">
        <f t="shared" si="0"/>
        <v>Total</v>
      </c>
      <c r="AM23" s="21">
        <f t="shared" si="1"/>
        <v>5.4805110732102316</v>
      </c>
    </row>
    <row r="24" spans="2:39">
      <c r="AL24" s="2" t="str">
        <f t="shared" si="0"/>
        <v>Average</v>
      </c>
      <c r="AM24" s="29">
        <f t="shared" si="1"/>
        <v>0.91341851220170522</v>
      </c>
    </row>
    <row r="26" spans="2:39">
      <c r="AL26" t="str">
        <f t="shared" si="0"/>
        <v>World Class Standard</v>
      </c>
      <c r="AM26" s="5">
        <f t="shared" si="0"/>
        <v>0.85</v>
      </c>
    </row>
  </sheetData>
  <mergeCells count="5">
    <mergeCell ref="AR2:AS2"/>
    <mergeCell ref="A2:B2"/>
    <mergeCell ref="O2:P2"/>
    <mergeCell ref="AA2:AB2"/>
    <mergeCell ref="AL2:AP2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A3FC4-4A0E-4351-BA34-9A2B3EE541C7}">
  <dimension ref="A1:D10"/>
  <sheetViews>
    <sheetView zoomScale="91" workbookViewId="0">
      <selection activeCell="N1" sqref="N1"/>
    </sheetView>
  </sheetViews>
  <sheetFormatPr defaultRowHeight="15"/>
  <cols>
    <col min="3" max="3" width="38.140625" bestFit="1" customWidth="1"/>
    <col min="4" max="4" width="19.5703125" bestFit="1" customWidth="1"/>
  </cols>
  <sheetData>
    <row r="1" spans="1:4">
      <c r="A1" s="6" t="s">
        <v>27</v>
      </c>
      <c r="B1" s="6" t="s">
        <v>32</v>
      </c>
      <c r="C1" s="6" t="s">
        <v>28</v>
      </c>
    </row>
    <row r="2" spans="1:4">
      <c r="A2" s="6">
        <v>1</v>
      </c>
      <c r="B2" s="6" t="s">
        <v>29</v>
      </c>
      <c r="C2" s="23" t="s">
        <v>33</v>
      </c>
    </row>
    <row r="3" spans="1:4">
      <c r="A3" s="6"/>
      <c r="B3" s="6"/>
      <c r="C3" s="23" t="s">
        <v>34</v>
      </c>
      <c r="D3" s="6"/>
    </row>
    <row r="4" spans="1:4">
      <c r="A4" s="6">
        <v>2</v>
      </c>
      <c r="B4" s="6" t="s">
        <v>30</v>
      </c>
      <c r="C4" s="23" t="s">
        <v>35</v>
      </c>
    </row>
    <row r="5" spans="1:4">
      <c r="A5" s="6">
        <v>3</v>
      </c>
      <c r="B5" s="6" t="s">
        <v>31</v>
      </c>
      <c r="C5" s="23" t="s">
        <v>110</v>
      </c>
    </row>
    <row r="6" spans="1:4">
      <c r="A6" s="6">
        <v>4</v>
      </c>
      <c r="B6" s="6" t="s">
        <v>5</v>
      </c>
      <c r="C6" s="23" t="s">
        <v>36</v>
      </c>
    </row>
    <row r="7" spans="1:4">
      <c r="A7" s="6"/>
      <c r="B7" s="6"/>
      <c r="C7" s="23" t="s">
        <v>37</v>
      </c>
    </row>
    <row r="8" spans="1:4">
      <c r="A8" s="6"/>
      <c r="B8" s="6"/>
      <c r="C8" s="23" t="s">
        <v>38</v>
      </c>
    </row>
    <row r="10" spans="1:4">
      <c r="A10" t="s">
        <v>133</v>
      </c>
      <c r="B10" t="s">
        <v>134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Visio.Drawing.15" shapeId="10242" r:id="rId3">
          <objectPr defaultSize="0" r:id="rId4">
            <anchor moveWithCells="1">
              <from>
                <xdr:col>3</xdr:col>
                <xdr:colOff>9525</xdr:colOff>
                <xdr:row>2</xdr:row>
                <xdr:rowOff>9525</xdr:rowOff>
              </from>
              <to>
                <xdr:col>12</xdr:col>
                <xdr:colOff>438150</xdr:colOff>
                <xdr:row>17</xdr:row>
                <xdr:rowOff>180975</xdr:rowOff>
              </to>
            </anchor>
          </objectPr>
        </oleObject>
      </mc:Choice>
      <mc:Fallback>
        <oleObject progId="Visio.Drawing.15" shapeId="10242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EB9EB-3B6C-4304-84FF-DE1EB728917E}">
  <dimension ref="A2:AD96"/>
  <sheetViews>
    <sheetView zoomScale="45" zoomScaleNormal="55" workbookViewId="0">
      <selection activeCell="L34" sqref="L34"/>
    </sheetView>
  </sheetViews>
  <sheetFormatPr defaultRowHeight="15"/>
  <cols>
    <col min="1" max="1" width="24.140625" customWidth="1"/>
    <col min="3" max="3" width="39.85546875" bestFit="1" customWidth="1"/>
    <col min="4" max="4" width="34.42578125" customWidth="1"/>
    <col min="5" max="5" width="13.42578125" customWidth="1"/>
    <col min="6" max="6" width="22.5703125" customWidth="1"/>
    <col min="9" max="9" width="9.140625" style="30"/>
    <col min="10" max="10" width="20" customWidth="1"/>
    <col min="11" max="11" width="21.85546875" bestFit="1" customWidth="1"/>
    <col min="28" max="28" width="19.28515625" customWidth="1"/>
    <col min="29" max="29" width="21.85546875" bestFit="1" customWidth="1"/>
  </cols>
  <sheetData>
    <row r="2" spans="1:29" ht="30" customHeight="1">
      <c r="A2" s="27" t="s">
        <v>39</v>
      </c>
      <c r="B2" s="27" t="s">
        <v>40</v>
      </c>
      <c r="C2" s="27" t="s">
        <v>41</v>
      </c>
      <c r="D2" s="27" t="s">
        <v>42</v>
      </c>
      <c r="E2" s="28" t="s">
        <v>58</v>
      </c>
      <c r="F2" s="28" t="s">
        <v>59</v>
      </c>
      <c r="I2" s="37"/>
      <c r="J2" s="42" t="s">
        <v>72</v>
      </c>
      <c r="K2" s="121" t="s">
        <v>73</v>
      </c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42" t="s">
        <v>74</v>
      </c>
    </row>
    <row r="3" spans="1:29" ht="25.5" customHeight="1">
      <c r="A3" s="126" t="s">
        <v>57</v>
      </c>
      <c r="B3" s="127" t="s">
        <v>29</v>
      </c>
      <c r="C3" s="25" t="s">
        <v>44</v>
      </c>
      <c r="D3" s="126" t="s">
        <v>60</v>
      </c>
      <c r="E3" s="126" t="s">
        <v>61</v>
      </c>
      <c r="F3" s="126" t="s">
        <v>67</v>
      </c>
      <c r="I3" s="37"/>
      <c r="J3" s="122" t="s">
        <v>29</v>
      </c>
      <c r="K3" s="43">
        <v>9</v>
      </c>
      <c r="L3" s="43">
        <v>8</v>
      </c>
      <c r="M3" s="43">
        <v>7</v>
      </c>
      <c r="N3" s="43">
        <v>6</v>
      </c>
      <c r="O3" s="43">
        <v>5</v>
      </c>
      <c r="P3" s="43">
        <v>4</v>
      </c>
      <c r="Q3" s="43">
        <v>3</v>
      </c>
      <c r="R3" s="43">
        <v>2</v>
      </c>
      <c r="S3" s="42">
        <v>1</v>
      </c>
      <c r="T3" s="43">
        <v>2</v>
      </c>
      <c r="U3" s="43">
        <v>3</v>
      </c>
      <c r="V3" s="43">
        <v>4</v>
      </c>
      <c r="W3" s="43">
        <v>5</v>
      </c>
      <c r="X3" s="43">
        <v>6</v>
      </c>
      <c r="Y3" s="43">
        <v>7</v>
      </c>
      <c r="Z3" s="43">
        <v>8</v>
      </c>
      <c r="AA3" s="43">
        <v>9</v>
      </c>
      <c r="AB3" s="43" t="s">
        <v>43</v>
      </c>
    </row>
    <row r="4" spans="1:29" ht="34.5" customHeight="1">
      <c r="A4" s="126"/>
      <c r="B4" s="127"/>
      <c r="C4" s="25" t="s">
        <v>45</v>
      </c>
      <c r="D4" s="126"/>
      <c r="E4" s="126"/>
      <c r="F4" s="126"/>
      <c r="I4" s="37"/>
      <c r="J4" s="123"/>
      <c r="K4" s="43">
        <v>9</v>
      </c>
      <c r="L4" s="43">
        <v>8</v>
      </c>
      <c r="M4" s="43">
        <v>7</v>
      </c>
      <c r="N4" s="43">
        <v>6</v>
      </c>
      <c r="O4" s="43">
        <v>5</v>
      </c>
      <c r="P4" s="43">
        <v>4</v>
      </c>
      <c r="Q4" s="43">
        <v>3</v>
      </c>
      <c r="R4" s="43">
        <v>2</v>
      </c>
      <c r="S4" s="42">
        <v>1</v>
      </c>
      <c r="T4" s="43">
        <v>2</v>
      </c>
      <c r="U4" s="43">
        <v>3</v>
      </c>
      <c r="V4" s="43">
        <v>4</v>
      </c>
      <c r="W4" s="43">
        <v>5</v>
      </c>
      <c r="X4" s="43">
        <v>6</v>
      </c>
      <c r="Y4" s="43">
        <v>7</v>
      </c>
      <c r="Z4" s="43">
        <v>8</v>
      </c>
      <c r="AA4" s="43">
        <v>9</v>
      </c>
      <c r="AB4" s="43" t="s">
        <v>31</v>
      </c>
    </row>
    <row r="5" spans="1:29" ht="42.75" customHeight="1">
      <c r="A5" s="126"/>
      <c r="B5" s="127" t="s">
        <v>43</v>
      </c>
      <c r="C5" s="25" t="s">
        <v>46</v>
      </c>
      <c r="D5" s="26" t="s">
        <v>51</v>
      </c>
      <c r="E5" s="26" t="s">
        <v>62</v>
      </c>
      <c r="F5" s="126"/>
      <c r="I5" s="37"/>
      <c r="J5" s="124"/>
      <c r="K5" s="43">
        <v>9</v>
      </c>
      <c r="L5" s="43">
        <v>8</v>
      </c>
      <c r="M5" s="43">
        <v>7</v>
      </c>
      <c r="N5" s="43">
        <v>6</v>
      </c>
      <c r="O5" s="43">
        <v>5</v>
      </c>
      <c r="P5" s="43">
        <v>4</v>
      </c>
      <c r="Q5" s="43">
        <v>3</v>
      </c>
      <c r="R5" s="43">
        <v>2</v>
      </c>
      <c r="S5" s="42">
        <v>1</v>
      </c>
      <c r="T5" s="43">
        <v>2</v>
      </c>
      <c r="U5" s="43">
        <v>3</v>
      </c>
      <c r="V5" s="43">
        <v>4</v>
      </c>
      <c r="W5" s="43">
        <v>5</v>
      </c>
      <c r="X5" s="43">
        <v>6</v>
      </c>
      <c r="Y5" s="43">
        <v>7</v>
      </c>
      <c r="Z5" s="43">
        <v>8</v>
      </c>
      <c r="AA5" s="43">
        <v>9</v>
      </c>
      <c r="AB5" s="43" t="s">
        <v>5</v>
      </c>
    </row>
    <row r="6" spans="1:29" ht="30">
      <c r="A6" s="126"/>
      <c r="B6" s="127"/>
      <c r="C6" s="25" t="s">
        <v>47</v>
      </c>
      <c r="D6" s="26" t="s">
        <v>52</v>
      </c>
      <c r="E6" s="26" t="s">
        <v>63</v>
      </c>
      <c r="F6" s="126"/>
      <c r="I6" s="37"/>
      <c r="J6" s="122" t="s">
        <v>43</v>
      </c>
      <c r="K6" s="43">
        <v>9</v>
      </c>
      <c r="L6" s="43">
        <v>8</v>
      </c>
      <c r="M6" s="43">
        <v>7</v>
      </c>
      <c r="N6" s="43">
        <v>6</v>
      </c>
      <c r="O6" s="43">
        <v>5</v>
      </c>
      <c r="P6" s="43">
        <v>4</v>
      </c>
      <c r="Q6" s="43">
        <v>3</v>
      </c>
      <c r="R6" s="43">
        <v>2</v>
      </c>
      <c r="S6" s="42">
        <v>1</v>
      </c>
      <c r="T6" s="43">
        <v>2</v>
      </c>
      <c r="U6" s="43">
        <v>3</v>
      </c>
      <c r="V6" s="43">
        <v>4</v>
      </c>
      <c r="W6" s="43">
        <v>5</v>
      </c>
      <c r="X6" s="43">
        <v>6</v>
      </c>
      <c r="Y6" s="43">
        <v>7</v>
      </c>
      <c r="Z6" s="43">
        <v>8</v>
      </c>
      <c r="AA6" s="43">
        <v>9</v>
      </c>
      <c r="AB6" s="43" t="s">
        <v>31</v>
      </c>
    </row>
    <row r="7" spans="1:29" ht="30">
      <c r="A7" s="126"/>
      <c r="B7" s="127" t="s">
        <v>31</v>
      </c>
      <c r="C7" s="25" t="s">
        <v>48</v>
      </c>
      <c r="D7" s="26" t="s">
        <v>53</v>
      </c>
      <c r="E7" s="26"/>
      <c r="F7" s="126"/>
      <c r="I7" s="37"/>
      <c r="J7" s="124"/>
      <c r="K7" s="43">
        <v>9</v>
      </c>
      <c r="L7" s="43">
        <v>8</v>
      </c>
      <c r="M7" s="43">
        <v>7</v>
      </c>
      <c r="N7" s="43">
        <v>6</v>
      </c>
      <c r="O7" s="43">
        <v>5</v>
      </c>
      <c r="P7" s="43">
        <v>4</v>
      </c>
      <c r="Q7" s="43">
        <v>3</v>
      </c>
      <c r="R7" s="43">
        <v>2</v>
      </c>
      <c r="S7" s="42">
        <v>1</v>
      </c>
      <c r="T7" s="43">
        <v>2</v>
      </c>
      <c r="U7" s="43">
        <v>3</v>
      </c>
      <c r="V7" s="43">
        <v>4</v>
      </c>
      <c r="W7" s="43">
        <v>5</v>
      </c>
      <c r="X7" s="43">
        <v>6</v>
      </c>
      <c r="Y7" s="43">
        <v>7</v>
      </c>
      <c r="Z7" s="43">
        <v>8</v>
      </c>
      <c r="AA7" s="43">
        <v>9</v>
      </c>
      <c r="AB7" s="43" t="s">
        <v>75</v>
      </c>
    </row>
    <row r="8" spans="1:29" ht="30">
      <c r="A8" s="126"/>
      <c r="B8" s="127"/>
      <c r="C8" s="25" t="s">
        <v>49</v>
      </c>
      <c r="D8" s="26" t="s">
        <v>54</v>
      </c>
      <c r="E8" s="26" t="s">
        <v>64</v>
      </c>
      <c r="F8" s="126"/>
      <c r="I8" s="37"/>
      <c r="J8" s="43" t="s">
        <v>31</v>
      </c>
      <c r="K8" s="43">
        <v>9</v>
      </c>
      <c r="L8" s="43">
        <v>8</v>
      </c>
      <c r="M8" s="43">
        <v>7</v>
      </c>
      <c r="N8" s="43">
        <v>6</v>
      </c>
      <c r="O8" s="43">
        <v>5</v>
      </c>
      <c r="P8" s="43">
        <v>4</v>
      </c>
      <c r="Q8" s="43">
        <v>3</v>
      </c>
      <c r="R8" s="43">
        <v>2</v>
      </c>
      <c r="S8" s="42">
        <v>1</v>
      </c>
      <c r="T8" s="43">
        <v>2</v>
      </c>
      <c r="U8" s="43">
        <v>3</v>
      </c>
      <c r="V8" s="43">
        <v>4</v>
      </c>
      <c r="W8" s="43">
        <v>5</v>
      </c>
      <c r="X8" s="43">
        <v>6</v>
      </c>
      <c r="Y8" s="43">
        <v>7</v>
      </c>
      <c r="Z8" s="43">
        <v>8</v>
      </c>
      <c r="AA8" s="43">
        <v>9</v>
      </c>
      <c r="AB8" s="43" t="s">
        <v>75</v>
      </c>
    </row>
    <row r="9" spans="1:29" ht="27.75" customHeight="1">
      <c r="A9" s="126"/>
      <c r="B9" s="127" t="s">
        <v>5</v>
      </c>
      <c r="C9" s="25" t="s">
        <v>50</v>
      </c>
      <c r="D9" s="26" t="s">
        <v>55</v>
      </c>
      <c r="E9" s="26" t="s">
        <v>65</v>
      </c>
      <c r="F9" s="126"/>
      <c r="I9" s="37"/>
    </row>
    <row r="10" spans="1:29" ht="15.75">
      <c r="A10" s="126"/>
      <c r="B10" s="127"/>
      <c r="C10" s="25" t="s">
        <v>83</v>
      </c>
      <c r="D10" s="26" t="s">
        <v>56</v>
      </c>
      <c r="E10" s="26" t="s">
        <v>66</v>
      </c>
      <c r="F10" s="126"/>
      <c r="J10" s="125" t="s">
        <v>79</v>
      </c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40"/>
    </row>
    <row r="11" spans="1:29" ht="15.75">
      <c r="A11" s="24"/>
      <c r="J11" s="119" t="s">
        <v>76</v>
      </c>
      <c r="K11" s="114" t="s">
        <v>78</v>
      </c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6"/>
      <c r="AB11" s="117" t="s">
        <v>77</v>
      </c>
    </row>
    <row r="12" spans="1:29" ht="15.75">
      <c r="J12" s="120"/>
      <c r="K12" s="38">
        <v>9</v>
      </c>
      <c r="L12" s="38">
        <v>8</v>
      </c>
      <c r="M12" s="38">
        <v>7</v>
      </c>
      <c r="N12" s="38">
        <v>6</v>
      </c>
      <c r="O12" s="38">
        <v>5</v>
      </c>
      <c r="P12" s="38">
        <v>4</v>
      </c>
      <c r="Q12" s="38">
        <v>3</v>
      </c>
      <c r="R12" s="38">
        <v>2</v>
      </c>
      <c r="S12" s="38">
        <v>1</v>
      </c>
      <c r="T12" s="38">
        <v>2</v>
      </c>
      <c r="U12" s="38">
        <v>3</v>
      </c>
      <c r="V12" s="38">
        <v>4</v>
      </c>
      <c r="W12" s="38">
        <v>5</v>
      </c>
      <c r="X12" s="38">
        <v>6</v>
      </c>
      <c r="Y12" s="38">
        <v>7</v>
      </c>
      <c r="Z12" s="38">
        <v>8</v>
      </c>
      <c r="AA12" s="38">
        <v>9</v>
      </c>
      <c r="AB12" s="118"/>
    </row>
    <row r="13" spans="1:29" ht="55.5" customHeight="1">
      <c r="J13" s="41" t="s">
        <v>44</v>
      </c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41" t="s">
        <v>45</v>
      </c>
    </row>
    <row r="14" spans="1:29"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</row>
    <row r="15" spans="1:29" ht="15.75">
      <c r="J15" s="125" t="s">
        <v>80</v>
      </c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</row>
    <row r="16" spans="1:29" ht="15.75">
      <c r="J16" s="119" t="s">
        <v>76</v>
      </c>
      <c r="K16" s="114" t="s">
        <v>78</v>
      </c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6"/>
      <c r="AB16" s="117" t="s">
        <v>77</v>
      </c>
    </row>
    <row r="17" spans="10:29" ht="15.75">
      <c r="J17" s="120"/>
      <c r="K17" s="38">
        <v>9</v>
      </c>
      <c r="L17" s="38">
        <v>8</v>
      </c>
      <c r="M17" s="38">
        <v>7</v>
      </c>
      <c r="N17" s="38">
        <v>6</v>
      </c>
      <c r="O17" s="38">
        <v>5</v>
      </c>
      <c r="P17" s="38">
        <v>4</v>
      </c>
      <c r="Q17" s="38">
        <v>3</v>
      </c>
      <c r="R17" s="38">
        <v>2</v>
      </c>
      <c r="S17" s="38">
        <v>1</v>
      </c>
      <c r="T17" s="38">
        <v>2</v>
      </c>
      <c r="U17" s="38">
        <v>3</v>
      </c>
      <c r="V17" s="38">
        <v>4</v>
      </c>
      <c r="W17" s="38">
        <v>5</v>
      </c>
      <c r="X17" s="38">
        <v>6</v>
      </c>
      <c r="Y17" s="38">
        <v>7</v>
      </c>
      <c r="Z17" s="38">
        <v>8</v>
      </c>
      <c r="AA17" s="38">
        <v>9</v>
      </c>
      <c r="AB17" s="118"/>
    </row>
    <row r="18" spans="10:29" ht="64.5" customHeight="1">
      <c r="J18" s="41" t="s">
        <v>46</v>
      </c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41" t="s">
        <v>47</v>
      </c>
    </row>
    <row r="19" spans="10:29"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</row>
    <row r="20" spans="10:29" ht="15.75">
      <c r="J20" s="125" t="s">
        <v>81</v>
      </c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</row>
    <row r="21" spans="10:29" ht="15.75">
      <c r="J21" s="119" t="s">
        <v>76</v>
      </c>
      <c r="K21" s="114" t="s">
        <v>78</v>
      </c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6"/>
      <c r="AB21" s="117" t="s">
        <v>77</v>
      </c>
    </row>
    <row r="22" spans="10:29" ht="15.75">
      <c r="J22" s="120"/>
      <c r="K22" s="38">
        <v>9</v>
      </c>
      <c r="L22" s="38">
        <v>8</v>
      </c>
      <c r="M22" s="38">
        <v>7</v>
      </c>
      <c r="N22" s="38">
        <v>6</v>
      </c>
      <c r="O22" s="38">
        <v>5</v>
      </c>
      <c r="P22" s="38">
        <v>4</v>
      </c>
      <c r="Q22" s="38">
        <v>3</v>
      </c>
      <c r="R22" s="38">
        <v>2</v>
      </c>
      <c r="S22" s="38">
        <v>1</v>
      </c>
      <c r="T22" s="38">
        <v>2</v>
      </c>
      <c r="U22" s="38">
        <v>3</v>
      </c>
      <c r="V22" s="38">
        <v>4</v>
      </c>
      <c r="W22" s="38">
        <v>5</v>
      </c>
      <c r="X22" s="38">
        <v>6</v>
      </c>
      <c r="Y22" s="38">
        <v>7</v>
      </c>
      <c r="Z22" s="38">
        <v>8</v>
      </c>
      <c r="AA22" s="38">
        <v>9</v>
      </c>
      <c r="AB22" s="118"/>
    </row>
    <row r="23" spans="10:29" ht="31.5">
      <c r="J23" s="41" t="s">
        <v>48</v>
      </c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41" t="s">
        <v>49</v>
      </c>
    </row>
    <row r="24" spans="10:29"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</row>
    <row r="25" spans="10:29" ht="15.75">
      <c r="J25" s="125" t="s">
        <v>82</v>
      </c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44"/>
    </row>
    <row r="26" spans="10:29" ht="15.75">
      <c r="J26" s="119" t="s">
        <v>76</v>
      </c>
      <c r="K26" s="114" t="s">
        <v>78</v>
      </c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6"/>
      <c r="AB26" s="117" t="s">
        <v>77</v>
      </c>
      <c r="AC26" s="44"/>
    </row>
    <row r="27" spans="10:29" ht="15.75">
      <c r="J27" s="120"/>
      <c r="K27" s="38">
        <v>9</v>
      </c>
      <c r="L27" s="38">
        <v>8</v>
      </c>
      <c r="M27" s="38">
        <v>7</v>
      </c>
      <c r="N27" s="38">
        <v>6</v>
      </c>
      <c r="O27" s="38">
        <v>5</v>
      </c>
      <c r="P27" s="38">
        <v>4</v>
      </c>
      <c r="Q27" s="38">
        <v>3</v>
      </c>
      <c r="R27" s="38">
        <v>2</v>
      </c>
      <c r="S27" s="38">
        <v>1</v>
      </c>
      <c r="T27" s="38">
        <v>2</v>
      </c>
      <c r="U27" s="38">
        <v>3</v>
      </c>
      <c r="V27" s="38">
        <v>4</v>
      </c>
      <c r="W27" s="38">
        <v>5</v>
      </c>
      <c r="X27" s="38">
        <v>6</v>
      </c>
      <c r="Y27" s="38">
        <v>7</v>
      </c>
      <c r="Z27" s="38">
        <v>8</v>
      </c>
      <c r="AA27" s="38">
        <v>9</v>
      </c>
      <c r="AB27" s="118"/>
      <c r="AC27" s="44"/>
    </row>
    <row r="28" spans="10:29" ht="31.5">
      <c r="J28" s="41" t="s">
        <v>50</v>
      </c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41" t="s">
        <v>83</v>
      </c>
      <c r="AC28" s="44"/>
    </row>
    <row r="29" spans="10:29"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</row>
    <row r="30" spans="10:29" ht="20.25">
      <c r="J30" s="113" t="s">
        <v>84</v>
      </c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</row>
    <row r="31" spans="10:29" ht="15.75">
      <c r="J31" s="112" t="s">
        <v>85</v>
      </c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2"/>
    </row>
    <row r="32" spans="10:29" ht="15.75">
      <c r="J32" s="112" t="s">
        <v>100</v>
      </c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</row>
    <row r="33" spans="10:30" ht="38.25" customHeight="1">
      <c r="J33" s="110" t="s">
        <v>27</v>
      </c>
      <c r="K33" s="111" t="s">
        <v>92</v>
      </c>
      <c r="L33" s="110" t="s">
        <v>78</v>
      </c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1" t="s">
        <v>92</v>
      </c>
    </row>
    <row r="34" spans="10:30" ht="60.75" customHeight="1">
      <c r="J34" s="110"/>
      <c r="K34" s="111"/>
      <c r="L34" s="39">
        <v>9</v>
      </c>
      <c r="M34" s="39">
        <v>8</v>
      </c>
      <c r="N34" s="39">
        <v>7</v>
      </c>
      <c r="O34" s="39">
        <v>6</v>
      </c>
      <c r="P34" s="39">
        <v>5</v>
      </c>
      <c r="Q34" s="39">
        <v>4</v>
      </c>
      <c r="R34" s="39">
        <v>3</v>
      </c>
      <c r="S34" s="39">
        <v>2</v>
      </c>
      <c r="T34" s="39">
        <v>1</v>
      </c>
      <c r="U34" s="39">
        <v>2</v>
      </c>
      <c r="V34" s="39">
        <v>3</v>
      </c>
      <c r="W34" s="39">
        <v>4</v>
      </c>
      <c r="X34" s="39">
        <v>5</v>
      </c>
      <c r="Y34" s="39">
        <v>6</v>
      </c>
      <c r="Z34" s="39">
        <v>7</v>
      </c>
      <c r="AA34" s="39">
        <v>8</v>
      </c>
      <c r="AB34" s="39">
        <v>9</v>
      </c>
      <c r="AC34" s="111"/>
    </row>
    <row r="35" spans="10:30" ht="61.5" customHeight="1">
      <c r="J35" s="105">
        <v>1</v>
      </c>
      <c r="K35" s="107" t="s">
        <v>87</v>
      </c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41" t="s">
        <v>88</v>
      </c>
    </row>
    <row r="36" spans="10:30" ht="47.25">
      <c r="J36" s="106"/>
      <c r="K36" s="10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41" t="s">
        <v>89</v>
      </c>
    </row>
    <row r="37" spans="10:30" ht="47.25">
      <c r="J37" s="39">
        <v>2</v>
      </c>
      <c r="K37" s="41" t="s">
        <v>88</v>
      </c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41" t="s">
        <v>89</v>
      </c>
    </row>
    <row r="38" spans="10:30" ht="15.75">
      <c r="J38" s="54"/>
      <c r="K38" s="55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5"/>
    </row>
    <row r="39" spans="10:30" ht="15.75">
      <c r="J39" s="109" t="s">
        <v>86</v>
      </c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W39" s="109"/>
      <c r="X39" s="109"/>
      <c r="Y39" s="109"/>
      <c r="Z39" s="109"/>
      <c r="AA39" s="109"/>
      <c r="AB39" s="109"/>
      <c r="AC39" s="109"/>
    </row>
    <row r="40" spans="10:30" ht="15.75">
      <c r="J40" s="112" t="s">
        <v>101</v>
      </c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</row>
    <row r="41" spans="10:30" ht="42" customHeight="1">
      <c r="J41" s="110" t="s">
        <v>27</v>
      </c>
      <c r="K41" s="111" t="s">
        <v>102</v>
      </c>
      <c r="L41" s="110" t="s">
        <v>78</v>
      </c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1" t="s">
        <v>92</v>
      </c>
    </row>
    <row r="42" spans="10:30" ht="39" customHeight="1">
      <c r="J42" s="110"/>
      <c r="K42" s="111"/>
      <c r="L42" s="39">
        <v>9</v>
      </c>
      <c r="M42" s="39">
        <v>8</v>
      </c>
      <c r="N42" s="39">
        <v>7</v>
      </c>
      <c r="O42" s="39">
        <v>6</v>
      </c>
      <c r="P42" s="39">
        <v>5</v>
      </c>
      <c r="Q42" s="39">
        <v>4</v>
      </c>
      <c r="R42" s="39">
        <v>3</v>
      </c>
      <c r="S42" s="39">
        <v>2</v>
      </c>
      <c r="T42" s="39">
        <v>1</v>
      </c>
      <c r="U42" s="39">
        <v>2</v>
      </c>
      <c r="V42" s="39">
        <v>3</v>
      </c>
      <c r="W42" s="39">
        <v>4</v>
      </c>
      <c r="X42" s="39">
        <v>5</v>
      </c>
      <c r="Y42" s="39">
        <v>6</v>
      </c>
      <c r="Z42" s="39">
        <v>7</v>
      </c>
      <c r="AA42" s="39">
        <v>8</v>
      </c>
      <c r="AB42" s="39">
        <v>9</v>
      </c>
      <c r="AC42" s="111"/>
    </row>
    <row r="43" spans="10:30" ht="31.5">
      <c r="J43" s="105">
        <v>1</v>
      </c>
      <c r="K43" s="107" t="s">
        <v>87</v>
      </c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41" t="s">
        <v>88</v>
      </c>
    </row>
    <row r="44" spans="10:30" ht="47.25">
      <c r="J44" s="106"/>
      <c r="K44" s="108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41" t="s">
        <v>89</v>
      </c>
    </row>
    <row r="45" spans="10:30" ht="47.25">
      <c r="J45" s="39">
        <v>2</v>
      </c>
      <c r="K45" s="41" t="s">
        <v>88</v>
      </c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41" t="s">
        <v>89</v>
      </c>
    </row>
    <row r="46" spans="10:30"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</row>
    <row r="47" spans="10:30" ht="20.25">
      <c r="J47" s="113" t="s">
        <v>90</v>
      </c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t="s">
        <v>104</v>
      </c>
    </row>
    <row r="48" spans="10:30" ht="15.75">
      <c r="J48" s="109" t="s">
        <v>91</v>
      </c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</row>
    <row r="49" spans="10:29" ht="15" customHeight="1">
      <c r="J49" s="112" t="s">
        <v>103</v>
      </c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</row>
    <row r="50" spans="10:29" ht="41.25" customHeight="1">
      <c r="J50" s="110" t="s">
        <v>27</v>
      </c>
      <c r="K50" s="111" t="s">
        <v>92</v>
      </c>
      <c r="L50" s="110" t="s">
        <v>78</v>
      </c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1" t="s">
        <v>92</v>
      </c>
    </row>
    <row r="51" spans="10:29" ht="15.75">
      <c r="J51" s="110"/>
      <c r="K51" s="111"/>
      <c r="L51" s="39">
        <v>9</v>
      </c>
      <c r="M51" s="39">
        <v>8</v>
      </c>
      <c r="N51" s="39">
        <v>7</v>
      </c>
      <c r="O51" s="39">
        <v>6</v>
      </c>
      <c r="P51" s="39">
        <v>5</v>
      </c>
      <c r="Q51" s="39">
        <v>4</v>
      </c>
      <c r="R51" s="39">
        <v>3</v>
      </c>
      <c r="S51" s="39">
        <v>2</v>
      </c>
      <c r="T51" s="39">
        <v>1</v>
      </c>
      <c r="U51" s="39">
        <v>2</v>
      </c>
      <c r="V51" s="39">
        <v>3</v>
      </c>
      <c r="W51" s="39">
        <v>4</v>
      </c>
      <c r="X51" s="39">
        <v>5</v>
      </c>
      <c r="Y51" s="39">
        <v>6</v>
      </c>
      <c r="Z51" s="39">
        <v>7</v>
      </c>
      <c r="AA51" s="39">
        <v>8</v>
      </c>
      <c r="AB51" s="39">
        <v>9</v>
      </c>
      <c r="AC51" s="111"/>
    </row>
    <row r="52" spans="10:29" ht="31.5">
      <c r="J52" s="105">
        <v>1</v>
      </c>
      <c r="K52" s="107" t="s">
        <v>87</v>
      </c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41" t="s">
        <v>88</v>
      </c>
    </row>
    <row r="53" spans="10:29" ht="47.25">
      <c r="J53" s="106"/>
      <c r="K53" s="108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41" t="s">
        <v>89</v>
      </c>
    </row>
    <row r="54" spans="10:29" ht="47.25">
      <c r="J54" s="39">
        <v>2</v>
      </c>
      <c r="K54" s="41" t="s">
        <v>88</v>
      </c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41" t="s">
        <v>89</v>
      </c>
    </row>
    <row r="55" spans="10:29"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</row>
    <row r="56" spans="10:29" ht="21.75" customHeight="1">
      <c r="J56" s="109" t="s">
        <v>93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</row>
    <row r="57" spans="10:29" ht="15.75">
      <c r="J57" s="112" t="s">
        <v>105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</row>
    <row r="58" spans="10:29" ht="15.75">
      <c r="J58" s="110" t="s">
        <v>27</v>
      </c>
      <c r="K58" s="111" t="s">
        <v>92</v>
      </c>
      <c r="L58" s="110" t="s">
        <v>78</v>
      </c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1" t="s">
        <v>92</v>
      </c>
    </row>
    <row r="59" spans="10:29" ht="15.75">
      <c r="J59" s="110"/>
      <c r="K59" s="111"/>
      <c r="L59" s="39">
        <v>9</v>
      </c>
      <c r="M59" s="39">
        <v>8</v>
      </c>
      <c r="N59" s="39">
        <v>7</v>
      </c>
      <c r="O59" s="39">
        <v>6</v>
      </c>
      <c r="P59" s="39">
        <v>5</v>
      </c>
      <c r="Q59" s="39">
        <v>4</v>
      </c>
      <c r="R59" s="39">
        <v>3</v>
      </c>
      <c r="S59" s="39">
        <v>2</v>
      </c>
      <c r="T59" s="39">
        <v>1</v>
      </c>
      <c r="U59" s="39">
        <v>2</v>
      </c>
      <c r="V59" s="39">
        <v>3</v>
      </c>
      <c r="W59" s="39">
        <v>4</v>
      </c>
      <c r="X59" s="39">
        <v>5</v>
      </c>
      <c r="Y59" s="39">
        <v>6</v>
      </c>
      <c r="Z59" s="39">
        <v>7</v>
      </c>
      <c r="AA59" s="39">
        <v>8</v>
      </c>
      <c r="AB59" s="39">
        <v>9</v>
      </c>
      <c r="AC59" s="111"/>
    </row>
    <row r="60" spans="10:29" ht="31.5">
      <c r="J60" s="105">
        <v>1</v>
      </c>
      <c r="K60" s="107" t="s">
        <v>87</v>
      </c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41" t="s">
        <v>88</v>
      </c>
    </row>
    <row r="61" spans="10:29" ht="47.25">
      <c r="J61" s="106"/>
      <c r="K61" s="108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41" t="s">
        <v>89</v>
      </c>
    </row>
    <row r="62" spans="10:29" ht="47.25">
      <c r="J62" s="39">
        <v>2</v>
      </c>
      <c r="K62" s="41" t="s">
        <v>88</v>
      </c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41" t="s">
        <v>89</v>
      </c>
    </row>
    <row r="63" spans="10:29"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</row>
    <row r="64" spans="10:29" ht="20.25">
      <c r="J64" s="113" t="s">
        <v>94</v>
      </c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</row>
    <row r="65" spans="10:29" ht="15.75">
      <c r="J65" s="109" t="s">
        <v>95</v>
      </c>
      <c r="K65" s="109"/>
      <c r="L65" s="109"/>
      <c r="M65" s="109"/>
      <c r="N65" s="109"/>
      <c r="O65" s="109"/>
      <c r="P65" s="109"/>
      <c r="Q65" s="109"/>
      <c r="R65" s="109"/>
      <c r="S65" s="109"/>
      <c r="T65" s="109"/>
      <c r="U65" s="109"/>
      <c r="V65" s="109"/>
      <c r="W65" s="109"/>
      <c r="X65" s="109"/>
      <c r="Y65" s="109"/>
      <c r="Z65" s="109"/>
      <c r="AA65" s="109"/>
      <c r="AB65" s="109"/>
      <c r="AC65" s="109"/>
    </row>
    <row r="66" spans="10:29" ht="15.75">
      <c r="J66" s="112" t="s">
        <v>106</v>
      </c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2"/>
      <c r="Z66" s="112"/>
      <c r="AA66" s="112"/>
      <c r="AB66" s="112"/>
      <c r="AC66" s="112"/>
    </row>
    <row r="67" spans="10:29" ht="15.75">
      <c r="J67" s="110" t="s">
        <v>27</v>
      </c>
      <c r="K67" s="111" t="s">
        <v>92</v>
      </c>
      <c r="L67" s="110" t="s">
        <v>78</v>
      </c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1" t="s">
        <v>92</v>
      </c>
    </row>
    <row r="68" spans="10:29" ht="15.75">
      <c r="J68" s="110"/>
      <c r="K68" s="111"/>
      <c r="L68" s="39">
        <v>9</v>
      </c>
      <c r="M68" s="39">
        <v>8</v>
      </c>
      <c r="N68" s="39">
        <v>7</v>
      </c>
      <c r="O68" s="39">
        <v>6</v>
      </c>
      <c r="P68" s="39">
        <v>5</v>
      </c>
      <c r="Q68" s="39">
        <v>4</v>
      </c>
      <c r="R68" s="39">
        <v>3</v>
      </c>
      <c r="S68" s="39">
        <v>2</v>
      </c>
      <c r="T68" s="39">
        <v>1</v>
      </c>
      <c r="U68" s="39">
        <v>2</v>
      </c>
      <c r="V68" s="39">
        <v>3</v>
      </c>
      <c r="W68" s="39">
        <v>4</v>
      </c>
      <c r="X68" s="39">
        <v>5</v>
      </c>
      <c r="Y68" s="39">
        <v>6</v>
      </c>
      <c r="Z68" s="39">
        <v>7</v>
      </c>
      <c r="AA68" s="39">
        <v>8</v>
      </c>
      <c r="AB68" s="39">
        <v>9</v>
      </c>
      <c r="AC68" s="111"/>
    </row>
    <row r="69" spans="10:29" ht="31.5">
      <c r="J69" s="105">
        <v>1</v>
      </c>
      <c r="K69" s="107" t="s">
        <v>87</v>
      </c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41" t="s">
        <v>88</v>
      </c>
    </row>
    <row r="70" spans="10:29" ht="47.25">
      <c r="J70" s="106"/>
      <c r="K70" s="108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41" t="s">
        <v>89</v>
      </c>
    </row>
    <row r="71" spans="10:29" ht="47.25">
      <c r="J71" s="39">
        <v>2</v>
      </c>
      <c r="K71" s="41" t="s">
        <v>88</v>
      </c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41" t="s">
        <v>89</v>
      </c>
    </row>
    <row r="72" spans="10:29"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</row>
    <row r="73" spans="10:29" ht="15.75">
      <c r="J73" s="109" t="s">
        <v>96</v>
      </c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109"/>
    </row>
    <row r="74" spans="10:29" ht="15.75">
      <c r="J74" s="112" t="s">
        <v>107</v>
      </c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2"/>
      <c r="Z74" s="112"/>
      <c r="AA74" s="112"/>
      <c r="AB74" s="112"/>
      <c r="AC74" s="112"/>
    </row>
    <row r="75" spans="10:29" ht="15.75">
      <c r="J75" s="110" t="s">
        <v>27</v>
      </c>
      <c r="K75" s="111" t="s">
        <v>92</v>
      </c>
      <c r="L75" s="110" t="s">
        <v>78</v>
      </c>
      <c r="M75" s="110"/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1" t="s">
        <v>92</v>
      </c>
    </row>
    <row r="76" spans="10:29" ht="15.75">
      <c r="J76" s="110"/>
      <c r="K76" s="111"/>
      <c r="L76" s="39">
        <v>9</v>
      </c>
      <c r="M76" s="39">
        <v>8</v>
      </c>
      <c r="N76" s="39">
        <v>7</v>
      </c>
      <c r="O76" s="39">
        <v>6</v>
      </c>
      <c r="P76" s="39">
        <v>5</v>
      </c>
      <c r="Q76" s="39">
        <v>4</v>
      </c>
      <c r="R76" s="39">
        <v>3</v>
      </c>
      <c r="S76" s="39">
        <v>2</v>
      </c>
      <c r="T76" s="39">
        <v>1</v>
      </c>
      <c r="U76" s="39">
        <v>2</v>
      </c>
      <c r="V76" s="39">
        <v>3</v>
      </c>
      <c r="W76" s="39">
        <v>4</v>
      </c>
      <c r="X76" s="39">
        <v>5</v>
      </c>
      <c r="Y76" s="39">
        <v>6</v>
      </c>
      <c r="Z76" s="39">
        <v>7</v>
      </c>
      <c r="AA76" s="39">
        <v>8</v>
      </c>
      <c r="AB76" s="39">
        <v>9</v>
      </c>
      <c r="AC76" s="111"/>
    </row>
    <row r="77" spans="10:29" ht="31.5">
      <c r="J77" s="105">
        <v>1</v>
      </c>
      <c r="K77" s="107" t="s">
        <v>87</v>
      </c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41" t="s">
        <v>88</v>
      </c>
    </row>
    <row r="78" spans="10:29" ht="47.25">
      <c r="J78" s="106"/>
      <c r="K78" s="108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41" t="s">
        <v>89</v>
      </c>
    </row>
    <row r="79" spans="10:29" ht="47.25">
      <c r="J79" s="39">
        <v>2</v>
      </c>
      <c r="K79" s="41" t="s">
        <v>88</v>
      </c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41" t="s">
        <v>89</v>
      </c>
    </row>
    <row r="80" spans="10:29"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</row>
    <row r="81" spans="10:29" ht="20.25">
      <c r="J81" s="113" t="s">
        <v>97</v>
      </c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113"/>
      <c r="X81" s="113"/>
      <c r="Y81" s="113"/>
      <c r="Z81" s="113"/>
      <c r="AA81" s="113"/>
      <c r="AB81" s="113"/>
      <c r="AC81" s="113"/>
    </row>
    <row r="82" spans="10:29" ht="15.75">
      <c r="J82" s="109" t="s">
        <v>98</v>
      </c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09"/>
    </row>
    <row r="83" spans="10:29" ht="15.75">
      <c r="J83" s="112" t="s">
        <v>108</v>
      </c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2"/>
      <c r="Z83" s="112"/>
      <c r="AA83" s="112"/>
      <c r="AB83" s="112"/>
      <c r="AC83" s="112"/>
    </row>
    <row r="84" spans="10:29" ht="15.75">
      <c r="J84" s="110" t="s">
        <v>27</v>
      </c>
      <c r="K84" s="111" t="s">
        <v>92</v>
      </c>
      <c r="L84" s="110" t="s">
        <v>78</v>
      </c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  <c r="Z84" s="110"/>
      <c r="AA84" s="110"/>
      <c r="AB84" s="110"/>
      <c r="AC84" s="111" t="s">
        <v>92</v>
      </c>
    </row>
    <row r="85" spans="10:29" ht="15.75">
      <c r="J85" s="110"/>
      <c r="K85" s="111"/>
      <c r="L85" s="39">
        <v>9</v>
      </c>
      <c r="M85" s="39">
        <v>8</v>
      </c>
      <c r="N85" s="39">
        <v>7</v>
      </c>
      <c r="O85" s="39">
        <v>6</v>
      </c>
      <c r="P85" s="39">
        <v>5</v>
      </c>
      <c r="Q85" s="39">
        <v>4</v>
      </c>
      <c r="R85" s="39">
        <v>3</v>
      </c>
      <c r="S85" s="39">
        <v>2</v>
      </c>
      <c r="T85" s="39">
        <v>1</v>
      </c>
      <c r="U85" s="39">
        <v>2</v>
      </c>
      <c r="V85" s="39">
        <v>3</v>
      </c>
      <c r="W85" s="39">
        <v>4</v>
      </c>
      <c r="X85" s="39">
        <v>5</v>
      </c>
      <c r="Y85" s="39">
        <v>6</v>
      </c>
      <c r="Z85" s="39">
        <v>7</v>
      </c>
      <c r="AA85" s="39">
        <v>8</v>
      </c>
      <c r="AB85" s="39">
        <v>9</v>
      </c>
      <c r="AC85" s="111"/>
    </row>
    <row r="86" spans="10:29" ht="31.5">
      <c r="J86" s="105">
        <v>1</v>
      </c>
      <c r="K86" s="107" t="s">
        <v>87</v>
      </c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41" t="s">
        <v>88</v>
      </c>
    </row>
    <row r="87" spans="10:29" ht="47.25">
      <c r="J87" s="106"/>
      <c r="K87" s="108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41" t="s">
        <v>89</v>
      </c>
    </row>
    <row r="88" spans="10:29" ht="47.25">
      <c r="J88" s="39">
        <v>2</v>
      </c>
      <c r="K88" s="41" t="s">
        <v>88</v>
      </c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41" t="s">
        <v>89</v>
      </c>
    </row>
    <row r="89" spans="10:29"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</row>
    <row r="90" spans="10:29" ht="15.75">
      <c r="J90" s="109" t="s">
        <v>99</v>
      </c>
      <c r="K90" s="109"/>
      <c r="L90" s="109"/>
      <c r="M90" s="109"/>
      <c r="N90" s="109"/>
      <c r="O90" s="109"/>
      <c r="P90" s="109"/>
      <c r="Q90" s="109"/>
      <c r="R90" s="109"/>
      <c r="S90" s="109"/>
      <c r="T90" s="109"/>
      <c r="U90" s="109"/>
      <c r="V90" s="109"/>
      <c r="W90" s="109"/>
      <c r="X90" s="109"/>
      <c r="Y90" s="109"/>
      <c r="Z90" s="109"/>
      <c r="AA90" s="109"/>
      <c r="AB90" s="109"/>
      <c r="AC90" s="109"/>
    </row>
    <row r="91" spans="10:29" ht="15.75">
      <c r="J91" s="112" t="s">
        <v>109</v>
      </c>
      <c r="K91" s="112"/>
      <c r="L91" s="112"/>
      <c r="M91" s="112"/>
      <c r="N91" s="112"/>
      <c r="O91" s="112"/>
      <c r="P91" s="112"/>
      <c r="Q91" s="112"/>
      <c r="R91" s="112"/>
      <c r="S91" s="112"/>
      <c r="T91" s="112"/>
      <c r="U91" s="112"/>
      <c r="V91" s="112"/>
      <c r="W91" s="112"/>
      <c r="X91" s="112"/>
      <c r="Y91" s="112"/>
      <c r="Z91" s="112"/>
      <c r="AA91" s="112"/>
      <c r="AB91" s="112"/>
      <c r="AC91" s="112"/>
    </row>
    <row r="92" spans="10:29" ht="15.75">
      <c r="J92" s="110" t="s">
        <v>27</v>
      </c>
      <c r="K92" s="111" t="s">
        <v>92</v>
      </c>
      <c r="L92" s="110" t="s">
        <v>78</v>
      </c>
      <c r="M92" s="110"/>
      <c r="N92" s="110"/>
      <c r="O92" s="110"/>
      <c r="P92" s="110"/>
      <c r="Q92" s="110"/>
      <c r="R92" s="110"/>
      <c r="S92" s="110"/>
      <c r="T92" s="110"/>
      <c r="U92" s="110"/>
      <c r="V92" s="110"/>
      <c r="W92" s="110"/>
      <c r="X92" s="110"/>
      <c r="Y92" s="110"/>
      <c r="Z92" s="110"/>
      <c r="AA92" s="110"/>
      <c r="AB92" s="110"/>
      <c r="AC92" s="111" t="s">
        <v>92</v>
      </c>
    </row>
    <row r="93" spans="10:29" ht="15.75">
      <c r="J93" s="110"/>
      <c r="K93" s="111"/>
      <c r="L93" s="39">
        <v>9</v>
      </c>
      <c r="M93" s="39">
        <v>8</v>
      </c>
      <c r="N93" s="39">
        <v>7</v>
      </c>
      <c r="O93" s="39">
        <v>6</v>
      </c>
      <c r="P93" s="39">
        <v>5</v>
      </c>
      <c r="Q93" s="39">
        <v>4</v>
      </c>
      <c r="R93" s="39">
        <v>3</v>
      </c>
      <c r="S93" s="39">
        <v>2</v>
      </c>
      <c r="T93" s="39">
        <v>1</v>
      </c>
      <c r="U93" s="39">
        <v>2</v>
      </c>
      <c r="V93" s="39">
        <v>3</v>
      </c>
      <c r="W93" s="39">
        <v>4</v>
      </c>
      <c r="X93" s="39">
        <v>5</v>
      </c>
      <c r="Y93" s="39">
        <v>6</v>
      </c>
      <c r="Z93" s="39">
        <v>7</v>
      </c>
      <c r="AA93" s="39">
        <v>8</v>
      </c>
      <c r="AB93" s="39">
        <v>9</v>
      </c>
      <c r="AC93" s="111"/>
    </row>
    <row r="94" spans="10:29" ht="31.5">
      <c r="J94" s="105">
        <v>1</v>
      </c>
      <c r="K94" s="107" t="s">
        <v>87</v>
      </c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41" t="s">
        <v>88</v>
      </c>
    </row>
    <row r="95" spans="10:29" ht="47.25">
      <c r="J95" s="106"/>
      <c r="K95" s="108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41" t="s">
        <v>89</v>
      </c>
    </row>
    <row r="96" spans="10:29" ht="47.25">
      <c r="J96" s="39">
        <v>2</v>
      </c>
      <c r="K96" s="41" t="s">
        <v>88</v>
      </c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41" t="s">
        <v>89</v>
      </c>
    </row>
  </sheetData>
  <mergeCells count="95">
    <mergeCell ref="J20:AB20"/>
    <mergeCell ref="J21:J22"/>
    <mergeCell ref="K21:AA21"/>
    <mergeCell ref="AB21:AB22"/>
    <mergeCell ref="J25:AB25"/>
    <mergeCell ref="E3:E4"/>
    <mergeCell ref="F3:F10"/>
    <mergeCell ref="J11:J12"/>
    <mergeCell ref="K11:AA11"/>
    <mergeCell ref="AB11:AB12"/>
    <mergeCell ref="J10:AB10"/>
    <mergeCell ref="D3:D4"/>
    <mergeCell ref="A3:A10"/>
    <mergeCell ref="B5:B6"/>
    <mergeCell ref="B3:B4"/>
    <mergeCell ref="B7:B8"/>
    <mergeCell ref="B9:B10"/>
    <mergeCell ref="K2:AA2"/>
    <mergeCell ref="J3:J5"/>
    <mergeCell ref="J6:J7"/>
    <mergeCell ref="J15:AB15"/>
    <mergeCell ref="J16:J17"/>
    <mergeCell ref="K16:AA16"/>
    <mergeCell ref="AB16:AB17"/>
    <mergeCell ref="K26:AA26"/>
    <mergeCell ref="AB26:AB27"/>
    <mergeCell ref="J30:AC30"/>
    <mergeCell ref="J31:AC31"/>
    <mergeCell ref="J33:J34"/>
    <mergeCell ref="K33:K34"/>
    <mergeCell ref="L33:AB33"/>
    <mergeCell ref="AC33:AC34"/>
    <mergeCell ref="J32:AC32"/>
    <mergeCell ref="J26:J27"/>
    <mergeCell ref="J35:J36"/>
    <mergeCell ref="K35:K36"/>
    <mergeCell ref="J43:J44"/>
    <mergeCell ref="K43:K44"/>
    <mergeCell ref="J47:AC47"/>
    <mergeCell ref="J39:AC39"/>
    <mergeCell ref="J41:J42"/>
    <mergeCell ref="K41:K42"/>
    <mergeCell ref="L41:AB41"/>
    <mergeCell ref="AC41:AC42"/>
    <mergeCell ref="J40:AC40"/>
    <mergeCell ref="J48:AC48"/>
    <mergeCell ref="J50:J51"/>
    <mergeCell ref="K50:K51"/>
    <mergeCell ref="L50:AB50"/>
    <mergeCell ref="AC50:AC51"/>
    <mergeCell ref="J49:AC49"/>
    <mergeCell ref="J52:J53"/>
    <mergeCell ref="K52:K53"/>
    <mergeCell ref="J56:AC56"/>
    <mergeCell ref="J58:J59"/>
    <mergeCell ref="K58:K59"/>
    <mergeCell ref="L58:AB58"/>
    <mergeCell ref="AC58:AC59"/>
    <mergeCell ref="J57:AC57"/>
    <mergeCell ref="J60:J61"/>
    <mergeCell ref="K60:K61"/>
    <mergeCell ref="J64:AC64"/>
    <mergeCell ref="J65:AC65"/>
    <mergeCell ref="J67:J68"/>
    <mergeCell ref="K67:K68"/>
    <mergeCell ref="L67:AB67"/>
    <mergeCell ref="AC67:AC68"/>
    <mergeCell ref="J66:AC66"/>
    <mergeCell ref="J69:J70"/>
    <mergeCell ref="K69:K70"/>
    <mergeCell ref="J73:AC73"/>
    <mergeCell ref="J75:J76"/>
    <mergeCell ref="K75:K76"/>
    <mergeCell ref="L75:AB75"/>
    <mergeCell ref="AC75:AC76"/>
    <mergeCell ref="J74:AC74"/>
    <mergeCell ref="J77:J78"/>
    <mergeCell ref="K77:K78"/>
    <mergeCell ref="J81:AC81"/>
    <mergeCell ref="J82:AC82"/>
    <mergeCell ref="J84:J85"/>
    <mergeCell ref="K84:K85"/>
    <mergeCell ref="L84:AB84"/>
    <mergeCell ref="AC84:AC85"/>
    <mergeCell ref="J83:AC83"/>
    <mergeCell ref="J94:J95"/>
    <mergeCell ref="K94:K95"/>
    <mergeCell ref="J86:J87"/>
    <mergeCell ref="K86:K87"/>
    <mergeCell ref="J90:AC90"/>
    <mergeCell ref="J92:J93"/>
    <mergeCell ref="K92:K93"/>
    <mergeCell ref="L92:AB92"/>
    <mergeCell ref="AC92:AC93"/>
    <mergeCell ref="J91:AC91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Visio.Drawing.15" shapeId="8195" r:id="rId4">
          <objectPr defaultSize="0" autoPict="0" r:id="rId5">
            <anchor moveWithCells="1">
              <from>
                <xdr:col>0</xdr:col>
                <xdr:colOff>0</xdr:colOff>
                <xdr:row>12</xdr:row>
                <xdr:rowOff>0</xdr:rowOff>
              </from>
              <to>
                <xdr:col>5</xdr:col>
                <xdr:colOff>1485900</xdr:colOff>
                <xdr:row>25</xdr:row>
                <xdr:rowOff>180975</xdr:rowOff>
              </to>
            </anchor>
          </objectPr>
        </oleObject>
      </mc:Choice>
      <mc:Fallback>
        <oleObject progId="Visio.Drawing.15" shapeId="819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107A1-A32F-4BCA-8627-960F7001232C}">
  <dimension ref="A1:BJ98"/>
  <sheetViews>
    <sheetView topLeftCell="AK1" zoomScale="61" workbookViewId="0">
      <selection activeCell="AW2" sqref="AW2"/>
    </sheetView>
  </sheetViews>
  <sheetFormatPr defaultRowHeight="15"/>
  <cols>
    <col min="1" max="1" width="17.5703125" bestFit="1" customWidth="1"/>
    <col min="2" max="2" width="15.140625" customWidth="1"/>
    <col min="19" max="19" width="11.7109375" bestFit="1" customWidth="1"/>
    <col min="20" max="20" width="37.85546875" bestFit="1" customWidth="1"/>
    <col min="21" max="21" width="9.140625" style="91"/>
    <col min="22" max="22" width="17.5703125" bestFit="1" customWidth="1"/>
    <col min="23" max="23" width="17.5703125" customWidth="1"/>
    <col min="40" max="40" width="12.7109375" customWidth="1"/>
    <col min="41" max="41" width="37.85546875" bestFit="1" customWidth="1"/>
    <col min="42" max="42" width="9.140625" style="91"/>
    <col min="43" max="43" width="18.7109375" bestFit="1" customWidth="1"/>
    <col min="44" max="44" width="37.85546875" bestFit="1" customWidth="1"/>
    <col min="61" max="61" width="22.28515625" customWidth="1"/>
    <col min="62" max="62" width="33" customWidth="1"/>
  </cols>
  <sheetData>
    <row r="1" spans="1:62" ht="18.75">
      <c r="A1" s="90" t="s">
        <v>129</v>
      </c>
      <c r="B1" s="90" t="s">
        <v>145</v>
      </c>
      <c r="V1" s="90" t="s">
        <v>129</v>
      </c>
      <c r="W1" s="90" t="s">
        <v>147</v>
      </c>
      <c r="AQ1" s="90" t="s">
        <v>129</v>
      </c>
      <c r="AR1" s="90" t="s">
        <v>149</v>
      </c>
    </row>
    <row r="2" spans="1:62" ht="18.75">
      <c r="A2" s="90" t="s">
        <v>130</v>
      </c>
      <c r="B2" s="90" t="s">
        <v>146</v>
      </c>
      <c r="V2" s="90" t="s">
        <v>130</v>
      </c>
      <c r="W2" s="90" t="s">
        <v>148</v>
      </c>
      <c r="AQ2" s="90" t="s">
        <v>130</v>
      </c>
      <c r="AR2" s="90" t="s">
        <v>146</v>
      </c>
    </row>
    <row r="3" spans="1:62" ht="18.75">
      <c r="A3" s="90" t="s">
        <v>131</v>
      </c>
      <c r="B3" s="90" t="s">
        <v>144</v>
      </c>
      <c r="V3" s="90" t="s">
        <v>131</v>
      </c>
      <c r="W3" s="90" t="s">
        <v>132</v>
      </c>
      <c r="AQ3" s="90" t="s">
        <v>131</v>
      </c>
      <c r="AR3" s="90" t="s">
        <v>150</v>
      </c>
    </row>
    <row r="4" spans="1:62" ht="15.75">
      <c r="A4" s="42" t="s">
        <v>72</v>
      </c>
      <c r="B4" s="121" t="s">
        <v>73</v>
      </c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42" t="s">
        <v>74</v>
      </c>
      <c r="V4" s="42" t="s">
        <v>72</v>
      </c>
      <c r="W4" s="121" t="s">
        <v>73</v>
      </c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42" t="s">
        <v>74</v>
      </c>
      <c r="AQ4" s="42" t="s">
        <v>72</v>
      </c>
      <c r="AR4" s="121" t="s">
        <v>73</v>
      </c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42" t="s">
        <v>74</v>
      </c>
    </row>
    <row r="5" spans="1:62" ht="15.75">
      <c r="A5" s="122" t="s">
        <v>29</v>
      </c>
      <c r="B5" s="43">
        <v>9</v>
      </c>
      <c r="C5" s="43">
        <v>8</v>
      </c>
      <c r="D5" s="87">
        <v>7</v>
      </c>
      <c r="E5" s="43">
        <v>6</v>
      </c>
      <c r="F5" s="43">
        <v>5</v>
      </c>
      <c r="G5" s="43">
        <v>4</v>
      </c>
      <c r="H5" s="43">
        <v>3</v>
      </c>
      <c r="I5" s="43">
        <v>2</v>
      </c>
      <c r="J5" s="42">
        <v>1</v>
      </c>
      <c r="K5" s="43">
        <v>2</v>
      </c>
      <c r="L5" s="43">
        <v>3</v>
      </c>
      <c r="M5" s="43">
        <v>4</v>
      </c>
      <c r="N5" s="43">
        <v>5</v>
      </c>
      <c r="O5" s="43">
        <v>6</v>
      </c>
      <c r="P5" s="43">
        <v>7</v>
      </c>
      <c r="Q5" s="43">
        <v>8</v>
      </c>
      <c r="R5" s="43">
        <v>9</v>
      </c>
      <c r="S5" s="43" t="s">
        <v>43</v>
      </c>
      <c r="V5" s="122" t="s">
        <v>29</v>
      </c>
      <c r="W5" s="43">
        <v>9</v>
      </c>
      <c r="X5" s="43">
        <v>8</v>
      </c>
      <c r="Y5" s="43">
        <v>7</v>
      </c>
      <c r="Z5" s="43">
        <v>6</v>
      </c>
      <c r="AA5" s="43">
        <v>5</v>
      </c>
      <c r="AB5" s="43">
        <v>4</v>
      </c>
      <c r="AC5" s="43">
        <v>3</v>
      </c>
      <c r="AD5" s="43">
        <v>2</v>
      </c>
      <c r="AE5" s="42">
        <v>1</v>
      </c>
      <c r="AF5" s="43">
        <v>2</v>
      </c>
      <c r="AG5" s="43">
        <v>3</v>
      </c>
      <c r="AH5" s="43">
        <v>4</v>
      </c>
      <c r="AI5" s="43">
        <v>5</v>
      </c>
      <c r="AJ5" s="43">
        <v>6</v>
      </c>
      <c r="AK5" s="87">
        <v>7</v>
      </c>
      <c r="AL5" s="43">
        <v>8</v>
      </c>
      <c r="AM5" s="43">
        <v>9</v>
      </c>
      <c r="AN5" s="43" t="s">
        <v>43</v>
      </c>
      <c r="AQ5" s="122" t="s">
        <v>29</v>
      </c>
      <c r="AR5" s="43">
        <v>9</v>
      </c>
      <c r="AS5" s="43">
        <v>8</v>
      </c>
      <c r="AT5" s="43">
        <v>7</v>
      </c>
      <c r="AU5" s="43">
        <v>6</v>
      </c>
      <c r="AV5" s="43">
        <v>5</v>
      </c>
      <c r="AW5" s="43">
        <v>4</v>
      </c>
      <c r="AX5" s="43">
        <v>3</v>
      </c>
      <c r="AY5" s="43">
        <v>2</v>
      </c>
      <c r="AZ5" s="42">
        <v>1</v>
      </c>
      <c r="BA5" s="43">
        <v>2</v>
      </c>
      <c r="BB5" s="43">
        <v>3</v>
      </c>
      <c r="BC5" s="43">
        <v>4</v>
      </c>
      <c r="BD5" s="87">
        <v>5</v>
      </c>
      <c r="BE5" s="43">
        <v>6</v>
      </c>
      <c r="BF5" s="43">
        <v>7</v>
      </c>
      <c r="BG5" s="43">
        <v>8</v>
      </c>
      <c r="BH5" s="43">
        <v>9</v>
      </c>
      <c r="BI5" s="43" t="s">
        <v>43</v>
      </c>
    </row>
    <row r="6" spans="1:62" ht="15.75">
      <c r="A6" s="123"/>
      <c r="B6" s="43">
        <v>9</v>
      </c>
      <c r="C6" s="43">
        <v>8</v>
      </c>
      <c r="D6" s="43">
        <v>7</v>
      </c>
      <c r="E6" s="43">
        <v>6</v>
      </c>
      <c r="F6" s="87">
        <v>5</v>
      </c>
      <c r="G6" s="43">
        <v>4</v>
      </c>
      <c r="H6" s="43">
        <v>3</v>
      </c>
      <c r="I6" s="43">
        <v>2</v>
      </c>
      <c r="J6" s="42">
        <v>1</v>
      </c>
      <c r="K6" s="43">
        <v>2</v>
      </c>
      <c r="L6" s="43">
        <v>3</v>
      </c>
      <c r="M6" s="43">
        <v>4</v>
      </c>
      <c r="N6" s="43">
        <v>5</v>
      </c>
      <c r="O6" s="43">
        <v>6</v>
      </c>
      <c r="P6" s="43">
        <v>7</v>
      </c>
      <c r="Q6" s="43">
        <v>8</v>
      </c>
      <c r="R6" s="43">
        <v>9</v>
      </c>
      <c r="S6" s="43" t="s">
        <v>31</v>
      </c>
      <c r="V6" s="123"/>
      <c r="W6" s="43">
        <v>9</v>
      </c>
      <c r="X6" s="43">
        <v>8</v>
      </c>
      <c r="Y6" s="43">
        <v>7</v>
      </c>
      <c r="Z6" s="43">
        <v>6</v>
      </c>
      <c r="AA6" s="43">
        <v>5</v>
      </c>
      <c r="AB6" s="43">
        <v>4</v>
      </c>
      <c r="AC6" s="43">
        <v>3</v>
      </c>
      <c r="AD6" s="43">
        <v>2</v>
      </c>
      <c r="AE6" s="42">
        <v>1</v>
      </c>
      <c r="AF6" s="43">
        <v>2</v>
      </c>
      <c r="AG6" s="43">
        <v>3</v>
      </c>
      <c r="AH6" s="43">
        <v>4</v>
      </c>
      <c r="AI6" s="87">
        <v>5</v>
      </c>
      <c r="AJ6" s="43">
        <v>6</v>
      </c>
      <c r="AK6" s="43">
        <v>7</v>
      </c>
      <c r="AL6" s="43">
        <v>8</v>
      </c>
      <c r="AM6" s="43">
        <v>9</v>
      </c>
      <c r="AN6" s="43" t="s">
        <v>31</v>
      </c>
      <c r="AQ6" s="123"/>
      <c r="AR6" s="43">
        <v>9</v>
      </c>
      <c r="AS6" s="43">
        <v>8</v>
      </c>
      <c r="AT6" s="87">
        <v>7</v>
      </c>
      <c r="AU6" s="43">
        <v>6</v>
      </c>
      <c r="AV6" s="43">
        <v>5</v>
      </c>
      <c r="AW6" s="43">
        <v>4</v>
      </c>
      <c r="AX6" s="43">
        <v>3</v>
      </c>
      <c r="AY6" s="43">
        <v>2</v>
      </c>
      <c r="AZ6" s="42">
        <v>1</v>
      </c>
      <c r="BA6" s="43">
        <v>2</v>
      </c>
      <c r="BB6" s="43">
        <v>3</v>
      </c>
      <c r="BC6" s="43">
        <v>4</v>
      </c>
      <c r="BD6" s="43">
        <v>5</v>
      </c>
      <c r="BE6" s="43">
        <v>6</v>
      </c>
      <c r="BF6" s="43">
        <v>7</v>
      </c>
      <c r="BG6" s="43">
        <v>8</v>
      </c>
      <c r="BH6" s="43">
        <v>9</v>
      </c>
      <c r="BI6" s="43" t="s">
        <v>31</v>
      </c>
    </row>
    <row r="7" spans="1:62" ht="15.75">
      <c r="A7" s="124"/>
      <c r="B7" s="43">
        <v>9</v>
      </c>
      <c r="C7" s="43">
        <v>8</v>
      </c>
      <c r="D7" s="43">
        <v>7</v>
      </c>
      <c r="E7" s="43">
        <v>6</v>
      </c>
      <c r="F7" s="43">
        <v>5</v>
      </c>
      <c r="G7" s="43">
        <v>4</v>
      </c>
      <c r="H7" s="87">
        <v>3</v>
      </c>
      <c r="I7" s="43">
        <v>2</v>
      </c>
      <c r="J7" s="42">
        <v>1</v>
      </c>
      <c r="K7" s="43">
        <v>2</v>
      </c>
      <c r="L7" s="43">
        <v>3</v>
      </c>
      <c r="M7" s="43">
        <v>4</v>
      </c>
      <c r="N7" s="43">
        <v>5</v>
      </c>
      <c r="O7" s="43">
        <v>6</v>
      </c>
      <c r="P7" s="43">
        <v>7</v>
      </c>
      <c r="Q7" s="43">
        <v>8</v>
      </c>
      <c r="R7" s="43">
        <v>9</v>
      </c>
      <c r="S7" s="43" t="s">
        <v>5</v>
      </c>
      <c r="V7" s="124"/>
      <c r="W7" s="43">
        <v>9</v>
      </c>
      <c r="X7" s="43">
        <v>8</v>
      </c>
      <c r="Y7" s="43">
        <v>7</v>
      </c>
      <c r="Z7" s="43">
        <v>6</v>
      </c>
      <c r="AA7" s="43">
        <v>5</v>
      </c>
      <c r="AB7" s="43">
        <v>4</v>
      </c>
      <c r="AC7" s="43">
        <v>3</v>
      </c>
      <c r="AD7" s="87">
        <v>2</v>
      </c>
      <c r="AE7" s="42">
        <v>1</v>
      </c>
      <c r="AF7" s="43">
        <v>2</v>
      </c>
      <c r="AG7" s="43">
        <v>3</v>
      </c>
      <c r="AH7" s="43">
        <v>4</v>
      </c>
      <c r="AI7" s="43">
        <v>5</v>
      </c>
      <c r="AJ7" s="43">
        <v>6</v>
      </c>
      <c r="AK7" s="43">
        <v>7</v>
      </c>
      <c r="AL7" s="43">
        <v>8</v>
      </c>
      <c r="AM7" s="43">
        <v>9</v>
      </c>
      <c r="AN7" s="43" t="s">
        <v>5</v>
      </c>
      <c r="AQ7" s="124"/>
      <c r="AR7" s="43">
        <v>9</v>
      </c>
      <c r="AS7" s="43">
        <v>8</v>
      </c>
      <c r="AT7" s="43">
        <v>7</v>
      </c>
      <c r="AU7" s="43">
        <v>6</v>
      </c>
      <c r="AV7" s="43">
        <v>5</v>
      </c>
      <c r="AW7" s="43">
        <v>4</v>
      </c>
      <c r="AX7" s="87">
        <v>3</v>
      </c>
      <c r="AY7" s="43">
        <v>2</v>
      </c>
      <c r="AZ7" s="42">
        <v>1</v>
      </c>
      <c r="BA7" s="43">
        <v>2</v>
      </c>
      <c r="BB7" s="43">
        <v>3</v>
      </c>
      <c r="BC7" s="43">
        <v>4</v>
      </c>
      <c r="BD7" s="43">
        <v>5</v>
      </c>
      <c r="BE7" s="43">
        <v>6</v>
      </c>
      <c r="BF7" s="43">
        <v>7</v>
      </c>
      <c r="BG7" s="43">
        <v>8</v>
      </c>
      <c r="BH7" s="43">
        <v>9</v>
      </c>
      <c r="BI7" s="43" t="s">
        <v>5</v>
      </c>
    </row>
    <row r="8" spans="1:62" ht="15.75">
      <c r="A8" s="122" t="s">
        <v>43</v>
      </c>
      <c r="B8" s="43">
        <v>9</v>
      </c>
      <c r="C8" s="43">
        <v>8</v>
      </c>
      <c r="D8" s="43">
        <v>7</v>
      </c>
      <c r="E8" s="43">
        <v>6</v>
      </c>
      <c r="F8" s="43">
        <v>5</v>
      </c>
      <c r="G8" s="43">
        <v>4</v>
      </c>
      <c r="H8" s="87">
        <v>3</v>
      </c>
      <c r="I8" s="43">
        <v>2</v>
      </c>
      <c r="J8" s="42">
        <v>1</v>
      </c>
      <c r="K8" s="43">
        <v>2</v>
      </c>
      <c r="L8" s="43">
        <v>3</v>
      </c>
      <c r="M8" s="43">
        <v>4</v>
      </c>
      <c r="N8" s="43">
        <v>5</v>
      </c>
      <c r="O8" s="43">
        <v>6</v>
      </c>
      <c r="P8" s="43">
        <v>7</v>
      </c>
      <c r="Q8" s="43">
        <v>8</v>
      </c>
      <c r="R8" s="43">
        <v>9</v>
      </c>
      <c r="S8" s="43" t="s">
        <v>31</v>
      </c>
      <c r="V8" s="122" t="s">
        <v>43</v>
      </c>
      <c r="W8" s="43">
        <v>9</v>
      </c>
      <c r="X8" s="43">
        <v>8</v>
      </c>
      <c r="Y8" s="43">
        <v>7</v>
      </c>
      <c r="Z8" s="43">
        <v>6</v>
      </c>
      <c r="AA8" s="43">
        <v>5</v>
      </c>
      <c r="AB8" s="43">
        <v>4</v>
      </c>
      <c r="AC8" s="87">
        <v>3</v>
      </c>
      <c r="AD8" s="43">
        <v>2</v>
      </c>
      <c r="AE8" s="42">
        <v>1</v>
      </c>
      <c r="AF8" s="43">
        <v>2</v>
      </c>
      <c r="AG8" s="43">
        <v>3</v>
      </c>
      <c r="AH8" s="43">
        <v>4</v>
      </c>
      <c r="AI8" s="43">
        <v>5</v>
      </c>
      <c r="AJ8" s="43">
        <v>6</v>
      </c>
      <c r="AK8" s="43">
        <v>7</v>
      </c>
      <c r="AL8" s="43">
        <v>8</v>
      </c>
      <c r="AM8" s="43">
        <v>9</v>
      </c>
      <c r="AN8" s="43" t="s">
        <v>31</v>
      </c>
      <c r="AQ8" s="122" t="s">
        <v>43</v>
      </c>
      <c r="AR8" s="43">
        <v>9</v>
      </c>
      <c r="AS8" s="87">
        <v>8</v>
      </c>
      <c r="AT8" s="43">
        <v>7</v>
      </c>
      <c r="AU8" s="43">
        <v>6</v>
      </c>
      <c r="AV8" s="43">
        <v>5</v>
      </c>
      <c r="AW8" s="43">
        <v>4</v>
      </c>
      <c r="AX8" s="43">
        <v>3</v>
      </c>
      <c r="AY8" s="43">
        <v>2</v>
      </c>
      <c r="AZ8" s="42">
        <v>1</v>
      </c>
      <c r="BA8" s="43">
        <v>2</v>
      </c>
      <c r="BB8" s="43">
        <v>3</v>
      </c>
      <c r="BC8" s="43">
        <v>4</v>
      </c>
      <c r="BD8" s="43">
        <v>5</v>
      </c>
      <c r="BE8" s="43">
        <v>6</v>
      </c>
      <c r="BF8" s="43">
        <v>7</v>
      </c>
      <c r="BG8" s="43">
        <v>8</v>
      </c>
      <c r="BH8" s="43">
        <v>9</v>
      </c>
      <c r="BI8" s="43" t="s">
        <v>31</v>
      </c>
    </row>
    <row r="9" spans="1:62" ht="15.75">
      <c r="A9" s="124"/>
      <c r="B9" s="43">
        <v>9</v>
      </c>
      <c r="C9" s="43">
        <v>8</v>
      </c>
      <c r="D9" s="43">
        <v>7</v>
      </c>
      <c r="E9" s="43">
        <v>6</v>
      </c>
      <c r="F9" s="43">
        <v>5</v>
      </c>
      <c r="G9" s="43">
        <v>4</v>
      </c>
      <c r="H9" s="43">
        <v>3</v>
      </c>
      <c r="I9" s="43">
        <v>2</v>
      </c>
      <c r="J9" s="42">
        <v>1</v>
      </c>
      <c r="K9" s="43">
        <v>2</v>
      </c>
      <c r="L9" s="87">
        <v>3</v>
      </c>
      <c r="M9" s="43">
        <v>4</v>
      </c>
      <c r="N9" s="43">
        <v>5</v>
      </c>
      <c r="O9" s="43">
        <v>6</v>
      </c>
      <c r="P9" s="43">
        <v>7</v>
      </c>
      <c r="Q9" s="43">
        <v>8</v>
      </c>
      <c r="R9" s="43">
        <v>9</v>
      </c>
      <c r="S9" s="43" t="s">
        <v>75</v>
      </c>
      <c r="V9" s="124"/>
      <c r="W9" s="43">
        <v>9</v>
      </c>
      <c r="X9" s="43">
        <v>8</v>
      </c>
      <c r="Y9" s="43">
        <v>7</v>
      </c>
      <c r="Z9" s="87">
        <v>6</v>
      </c>
      <c r="AA9" s="43">
        <v>5</v>
      </c>
      <c r="AB9" s="43">
        <v>4</v>
      </c>
      <c r="AC9" s="43">
        <v>3</v>
      </c>
      <c r="AD9" s="43">
        <v>2</v>
      </c>
      <c r="AE9" s="42">
        <v>1</v>
      </c>
      <c r="AF9" s="43">
        <v>2</v>
      </c>
      <c r="AG9" s="43">
        <v>3</v>
      </c>
      <c r="AH9" s="43">
        <v>4</v>
      </c>
      <c r="AI9" s="43">
        <v>5</v>
      </c>
      <c r="AJ9" s="43">
        <v>6</v>
      </c>
      <c r="AK9" s="43">
        <v>7</v>
      </c>
      <c r="AL9" s="43">
        <v>8</v>
      </c>
      <c r="AM9" s="43">
        <v>9</v>
      </c>
      <c r="AN9" s="43" t="s">
        <v>75</v>
      </c>
      <c r="AQ9" s="124"/>
      <c r="AR9" s="43">
        <v>9</v>
      </c>
      <c r="AS9" s="43">
        <v>8</v>
      </c>
      <c r="AT9" s="87">
        <v>7</v>
      </c>
      <c r="AU9" s="43">
        <v>6</v>
      </c>
      <c r="AV9" s="43">
        <v>5</v>
      </c>
      <c r="AW9" s="43">
        <v>4</v>
      </c>
      <c r="AX9" s="43">
        <v>3</v>
      </c>
      <c r="AY9" s="43">
        <v>2</v>
      </c>
      <c r="AZ9" s="42">
        <v>1</v>
      </c>
      <c r="BA9" s="43">
        <v>2</v>
      </c>
      <c r="BB9" s="43">
        <v>3</v>
      </c>
      <c r="BC9" s="43">
        <v>4</v>
      </c>
      <c r="BD9" s="43">
        <v>5</v>
      </c>
      <c r="BE9" s="43">
        <v>6</v>
      </c>
      <c r="BF9" s="43">
        <v>7</v>
      </c>
      <c r="BG9" s="43">
        <v>8</v>
      </c>
      <c r="BH9" s="43">
        <v>9</v>
      </c>
      <c r="BI9" s="43" t="s">
        <v>75</v>
      </c>
    </row>
    <row r="10" spans="1:62" ht="15.75">
      <c r="A10" s="43" t="s">
        <v>31</v>
      </c>
      <c r="B10" s="43">
        <v>9</v>
      </c>
      <c r="C10" s="43">
        <v>8</v>
      </c>
      <c r="D10" s="43">
        <v>7</v>
      </c>
      <c r="E10" s="43">
        <v>6</v>
      </c>
      <c r="F10" s="43">
        <v>5</v>
      </c>
      <c r="G10" s="43">
        <v>4</v>
      </c>
      <c r="H10" s="43">
        <v>3</v>
      </c>
      <c r="I10" s="43">
        <v>2</v>
      </c>
      <c r="J10" s="42">
        <v>1</v>
      </c>
      <c r="K10" s="43">
        <v>2</v>
      </c>
      <c r="L10" s="43">
        <v>3</v>
      </c>
      <c r="M10" s="43">
        <v>4</v>
      </c>
      <c r="N10" s="87">
        <v>5</v>
      </c>
      <c r="O10" s="43">
        <v>6</v>
      </c>
      <c r="P10" s="43">
        <v>7</v>
      </c>
      <c r="Q10" s="43">
        <v>8</v>
      </c>
      <c r="R10" s="43">
        <v>9</v>
      </c>
      <c r="S10" s="43" t="s">
        <v>75</v>
      </c>
      <c r="V10" s="43" t="s">
        <v>31</v>
      </c>
      <c r="W10" s="43">
        <v>9</v>
      </c>
      <c r="X10" s="43">
        <v>8</v>
      </c>
      <c r="Y10" s="87">
        <v>7</v>
      </c>
      <c r="Z10" s="43">
        <v>6</v>
      </c>
      <c r="AA10" s="43">
        <v>5</v>
      </c>
      <c r="AB10" s="43">
        <v>4</v>
      </c>
      <c r="AC10" s="43">
        <v>3</v>
      </c>
      <c r="AD10" s="43">
        <v>2</v>
      </c>
      <c r="AE10" s="42">
        <v>1</v>
      </c>
      <c r="AF10" s="43">
        <v>2</v>
      </c>
      <c r="AG10" s="43">
        <v>3</v>
      </c>
      <c r="AH10" s="43">
        <v>4</v>
      </c>
      <c r="AI10" s="43">
        <v>5</v>
      </c>
      <c r="AJ10" s="43">
        <v>6</v>
      </c>
      <c r="AK10" s="43">
        <v>7</v>
      </c>
      <c r="AL10" s="43">
        <v>8</v>
      </c>
      <c r="AM10" s="43">
        <v>9</v>
      </c>
      <c r="AN10" s="43" t="s">
        <v>75</v>
      </c>
      <c r="AQ10" s="43" t="s">
        <v>31</v>
      </c>
      <c r="AR10" s="43">
        <v>9</v>
      </c>
      <c r="AS10" s="43">
        <v>8</v>
      </c>
      <c r="AT10" s="43">
        <v>7</v>
      </c>
      <c r="AU10" s="43">
        <v>6</v>
      </c>
      <c r="AV10" s="43">
        <v>5</v>
      </c>
      <c r="AW10" s="43">
        <v>4</v>
      </c>
      <c r="AX10" s="43">
        <v>3</v>
      </c>
      <c r="AY10" s="43">
        <v>2</v>
      </c>
      <c r="AZ10" s="42">
        <v>1</v>
      </c>
      <c r="BA10" s="43">
        <v>2</v>
      </c>
      <c r="BB10" s="87">
        <v>3</v>
      </c>
      <c r="BC10" s="43">
        <v>4</v>
      </c>
      <c r="BD10" s="43">
        <v>5</v>
      </c>
      <c r="BE10" s="43">
        <v>6</v>
      </c>
      <c r="BF10" s="43">
        <v>7</v>
      </c>
      <c r="BG10" s="43">
        <v>8</v>
      </c>
      <c r="BH10" s="43">
        <v>9</v>
      </c>
      <c r="BI10" s="43" t="s">
        <v>75</v>
      </c>
    </row>
    <row r="12" spans="1:62" ht="15.75">
      <c r="A12" s="125" t="s">
        <v>79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40"/>
      <c r="V12" s="125" t="s">
        <v>79</v>
      </c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40"/>
      <c r="AQ12" s="125" t="s">
        <v>79</v>
      </c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  <c r="BE12" s="125"/>
      <c r="BF12" s="125"/>
      <c r="BG12" s="125"/>
      <c r="BH12" s="125"/>
      <c r="BI12" s="125"/>
      <c r="BJ12" s="40"/>
    </row>
    <row r="13" spans="1:62" ht="15.75">
      <c r="A13" s="119" t="s">
        <v>76</v>
      </c>
      <c r="B13" s="114" t="s">
        <v>78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6"/>
      <c r="S13" s="117" t="s">
        <v>77</v>
      </c>
      <c r="V13" s="119" t="s">
        <v>76</v>
      </c>
      <c r="W13" s="114" t="s">
        <v>78</v>
      </c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6"/>
      <c r="AN13" s="117" t="s">
        <v>77</v>
      </c>
      <c r="AQ13" s="119" t="s">
        <v>76</v>
      </c>
      <c r="AR13" s="114" t="s">
        <v>78</v>
      </c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6"/>
      <c r="BI13" s="117" t="s">
        <v>77</v>
      </c>
    </row>
    <row r="14" spans="1:62" ht="15.75">
      <c r="A14" s="120"/>
      <c r="B14" s="38">
        <v>9</v>
      </c>
      <c r="C14" s="38">
        <v>8</v>
      </c>
      <c r="D14" s="38">
        <v>7</v>
      </c>
      <c r="E14" s="38">
        <v>6</v>
      </c>
      <c r="F14" s="38">
        <v>5</v>
      </c>
      <c r="G14" s="38">
        <v>4</v>
      </c>
      <c r="H14" s="38">
        <v>3</v>
      </c>
      <c r="I14" s="38">
        <v>2</v>
      </c>
      <c r="J14" s="38">
        <v>1</v>
      </c>
      <c r="K14" s="38">
        <v>2</v>
      </c>
      <c r="L14" s="38">
        <v>3</v>
      </c>
      <c r="M14" s="38">
        <v>4</v>
      </c>
      <c r="N14" s="38">
        <v>5</v>
      </c>
      <c r="O14" s="38">
        <v>6</v>
      </c>
      <c r="P14" s="38">
        <v>7</v>
      </c>
      <c r="Q14" s="38">
        <v>8</v>
      </c>
      <c r="R14" s="38">
        <v>9</v>
      </c>
      <c r="S14" s="118"/>
      <c r="V14" s="120"/>
      <c r="W14" s="38">
        <v>9</v>
      </c>
      <c r="X14" s="38">
        <v>8</v>
      </c>
      <c r="Y14" s="38">
        <v>7</v>
      </c>
      <c r="Z14" s="38">
        <v>6</v>
      </c>
      <c r="AA14" s="38">
        <v>5</v>
      </c>
      <c r="AB14" s="38">
        <v>4</v>
      </c>
      <c r="AC14" s="38">
        <v>3</v>
      </c>
      <c r="AD14" s="38">
        <v>2</v>
      </c>
      <c r="AE14" s="38">
        <v>1</v>
      </c>
      <c r="AF14" s="38">
        <v>2</v>
      </c>
      <c r="AG14" s="38">
        <v>3</v>
      </c>
      <c r="AH14" s="38">
        <v>4</v>
      </c>
      <c r="AI14" s="38">
        <v>5</v>
      </c>
      <c r="AJ14" s="38">
        <v>6</v>
      </c>
      <c r="AK14" s="38">
        <v>7</v>
      </c>
      <c r="AL14" s="38">
        <v>8</v>
      </c>
      <c r="AM14" s="38">
        <v>9</v>
      </c>
      <c r="AN14" s="118"/>
      <c r="AQ14" s="120"/>
      <c r="AR14" s="38">
        <v>9</v>
      </c>
      <c r="AS14" s="38">
        <v>8</v>
      </c>
      <c r="AT14" s="38">
        <v>7</v>
      </c>
      <c r="AU14" s="38">
        <v>6</v>
      </c>
      <c r="AV14" s="38">
        <v>5</v>
      </c>
      <c r="AW14" s="38">
        <v>4</v>
      </c>
      <c r="AX14" s="38">
        <v>3</v>
      </c>
      <c r="AY14" s="38">
        <v>2</v>
      </c>
      <c r="AZ14" s="38">
        <v>1</v>
      </c>
      <c r="BA14" s="38">
        <v>2</v>
      </c>
      <c r="BB14" s="38">
        <v>3</v>
      </c>
      <c r="BC14" s="38">
        <v>4</v>
      </c>
      <c r="BD14" s="38">
        <v>5</v>
      </c>
      <c r="BE14" s="38">
        <v>6</v>
      </c>
      <c r="BF14" s="38">
        <v>7</v>
      </c>
      <c r="BG14" s="38">
        <v>8</v>
      </c>
      <c r="BH14" s="38">
        <v>9</v>
      </c>
      <c r="BI14" s="118"/>
    </row>
    <row r="15" spans="1:62" ht="63">
      <c r="A15" s="41" t="s">
        <v>44</v>
      </c>
      <c r="B15" s="39"/>
      <c r="C15" s="39"/>
      <c r="D15" s="88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41" t="s">
        <v>45</v>
      </c>
      <c r="V15" s="41" t="s">
        <v>44</v>
      </c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88"/>
      <c r="AN15" s="41" t="s">
        <v>45</v>
      </c>
      <c r="AQ15" s="41" t="s">
        <v>44</v>
      </c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88"/>
      <c r="BE15" s="39"/>
      <c r="BF15" s="39"/>
      <c r="BG15" s="39"/>
      <c r="BH15" s="39"/>
      <c r="BI15" s="41" t="s">
        <v>45</v>
      </c>
    </row>
    <row r="16" spans="1:62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</row>
    <row r="17" spans="1:62" ht="15.75">
      <c r="A17" s="125" t="s">
        <v>80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V17" s="125" t="s">
        <v>80</v>
      </c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Q17" s="125" t="s">
        <v>80</v>
      </c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  <c r="BI17" s="125"/>
    </row>
    <row r="18" spans="1:62" ht="15.75">
      <c r="A18" s="119" t="s">
        <v>76</v>
      </c>
      <c r="B18" s="114" t="s">
        <v>78</v>
      </c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6"/>
      <c r="S18" s="117" t="s">
        <v>77</v>
      </c>
      <c r="V18" s="119" t="s">
        <v>76</v>
      </c>
      <c r="W18" s="114" t="s">
        <v>78</v>
      </c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6"/>
      <c r="AN18" s="117" t="s">
        <v>77</v>
      </c>
      <c r="AQ18" s="119" t="s">
        <v>76</v>
      </c>
      <c r="AR18" s="114" t="s">
        <v>78</v>
      </c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  <c r="BF18" s="115"/>
      <c r="BG18" s="115"/>
      <c r="BH18" s="116"/>
      <c r="BI18" s="117" t="s">
        <v>77</v>
      </c>
    </row>
    <row r="19" spans="1:62" ht="15.75">
      <c r="A19" s="120"/>
      <c r="B19" s="38">
        <v>9</v>
      </c>
      <c r="C19" s="38">
        <v>8</v>
      </c>
      <c r="D19" s="38">
        <v>7</v>
      </c>
      <c r="E19" s="38">
        <v>6</v>
      </c>
      <c r="F19" s="38">
        <v>5</v>
      </c>
      <c r="G19" s="38">
        <v>4</v>
      </c>
      <c r="H19" s="38">
        <v>3</v>
      </c>
      <c r="I19" s="38">
        <v>2</v>
      </c>
      <c r="J19" s="38">
        <v>1</v>
      </c>
      <c r="K19" s="38">
        <v>2</v>
      </c>
      <c r="L19" s="38">
        <v>3</v>
      </c>
      <c r="M19" s="38">
        <v>4</v>
      </c>
      <c r="N19" s="38">
        <v>5</v>
      </c>
      <c r="O19" s="38">
        <v>6</v>
      </c>
      <c r="P19" s="38">
        <v>7</v>
      </c>
      <c r="Q19" s="38">
        <v>8</v>
      </c>
      <c r="R19" s="38">
        <v>9</v>
      </c>
      <c r="S19" s="118"/>
      <c r="V19" s="120"/>
      <c r="W19" s="38">
        <v>9</v>
      </c>
      <c r="X19" s="38">
        <v>8</v>
      </c>
      <c r="Y19" s="38">
        <v>7</v>
      </c>
      <c r="Z19" s="38">
        <v>6</v>
      </c>
      <c r="AA19" s="38">
        <v>5</v>
      </c>
      <c r="AB19" s="38">
        <v>4</v>
      </c>
      <c r="AC19" s="38">
        <v>3</v>
      </c>
      <c r="AD19" s="38">
        <v>2</v>
      </c>
      <c r="AE19" s="38">
        <v>1</v>
      </c>
      <c r="AF19" s="38">
        <v>2</v>
      </c>
      <c r="AG19" s="38">
        <v>3</v>
      </c>
      <c r="AH19" s="38">
        <v>4</v>
      </c>
      <c r="AI19" s="38">
        <v>5</v>
      </c>
      <c r="AJ19" s="38">
        <v>6</v>
      </c>
      <c r="AK19" s="38">
        <v>7</v>
      </c>
      <c r="AL19" s="38">
        <v>8</v>
      </c>
      <c r="AM19" s="38">
        <v>9</v>
      </c>
      <c r="AN19" s="118"/>
      <c r="AQ19" s="120"/>
      <c r="AR19" s="38">
        <v>9</v>
      </c>
      <c r="AS19" s="38">
        <v>8</v>
      </c>
      <c r="AT19" s="38">
        <v>7</v>
      </c>
      <c r="AU19" s="38">
        <v>6</v>
      </c>
      <c r="AV19" s="38">
        <v>5</v>
      </c>
      <c r="AW19" s="38">
        <v>4</v>
      </c>
      <c r="AX19" s="38">
        <v>3</v>
      </c>
      <c r="AY19" s="38">
        <v>2</v>
      </c>
      <c r="AZ19" s="38">
        <v>1</v>
      </c>
      <c r="BA19" s="38">
        <v>2</v>
      </c>
      <c r="BB19" s="38">
        <v>3</v>
      </c>
      <c r="BC19" s="38">
        <v>4</v>
      </c>
      <c r="BD19" s="38">
        <v>5</v>
      </c>
      <c r="BE19" s="38">
        <v>6</v>
      </c>
      <c r="BF19" s="38">
        <v>7</v>
      </c>
      <c r="BG19" s="38">
        <v>8</v>
      </c>
      <c r="BH19" s="38">
        <v>9</v>
      </c>
      <c r="BI19" s="118"/>
    </row>
    <row r="20" spans="1:62" ht="47.25">
      <c r="A20" s="41" t="s">
        <v>46</v>
      </c>
      <c r="B20" s="8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41" t="s">
        <v>47</v>
      </c>
      <c r="V20" s="41" t="s">
        <v>46</v>
      </c>
      <c r="W20" s="88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41" t="s">
        <v>47</v>
      </c>
      <c r="AQ20" s="41" t="s">
        <v>46</v>
      </c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88"/>
      <c r="BE20" s="39"/>
      <c r="BF20" s="39"/>
      <c r="BG20" s="39"/>
      <c r="BH20" s="39"/>
      <c r="BI20" s="41" t="s">
        <v>47</v>
      </c>
    </row>
    <row r="21" spans="1:62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</row>
    <row r="22" spans="1:62" ht="15.75">
      <c r="A22" s="125" t="s">
        <v>81</v>
      </c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V22" s="125" t="s">
        <v>81</v>
      </c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Q22" s="125" t="s">
        <v>81</v>
      </c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  <c r="BI22" s="125"/>
    </row>
    <row r="23" spans="1:62" ht="15.75">
      <c r="A23" s="119" t="s">
        <v>76</v>
      </c>
      <c r="B23" s="114" t="s">
        <v>78</v>
      </c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6"/>
      <c r="S23" s="117" t="s">
        <v>77</v>
      </c>
      <c r="V23" s="119" t="s">
        <v>76</v>
      </c>
      <c r="W23" s="114" t="s">
        <v>78</v>
      </c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6"/>
      <c r="AN23" s="117" t="s">
        <v>77</v>
      </c>
      <c r="AQ23" s="119" t="s">
        <v>76</v>
      </c>
      <c r="AR23" s="114" t="s">
        <v>78</v>
      </c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15"/>
      <c r="BE23" s="115"/>
      <c r="BF23" s="115"/>
      <c r="BG23" s="115"/>
      <c r="BH23" s="116"/>
      <c r="BI23" s="117" t="s">
        <v>77</v>
      </c>
    </row>
    <row r="24" spans="1:62" ht="15.75">
      <c r="A24" s="120"/>
      <c r="B24" s="38">
        <v>9</v>
      </c>
      <c r="C24" s="38">
        <v>8</v>
      </c>
      <c r="D24" s="38">
        <v>7</v>
      </c>
      <c r="E24" s="38">
        <v>6</v>
      </c>
      <c r="F24" s="38">
        <v>5</v>
      </c>
      <c r="G24" s="38">
        <v>4</v>
      </c>
      <c r="H24" s="38">
        <v>3</v>
      </c>
      <c r="I24" s="38">
        <v>2</v>
      </c>
      <c r="J24" s="38">
        <v>1</v>
      </c>
      <c r="K24" s="38">
        <v>2</v>
      </c>
      <c r="L24" s="38">
        <v>3</v>
      </c>
      <c r="M24" s="38">
        <v>4</v>
      </c>
      <c r="N24" s="38">
        <v>5</v>
      </c>
      <c r="O24" s="38">
        <v>6</v>
      </c>
      <c r="P24" s="38">
        <v>7</v>
      </c>
      <c r="Q24" s="38">
        <v>8</v>
      </c>
      <c r="R24" s="38">
        <v>9</v>
      </c>
      <c r="S24" s="118"/>
      <c r="V24" s="120"/>
      <c r="W24" s="38">
        <v>9</v>
      </c>
      <c r="X24" s="38">
        <v>8</v>
      </c>
      <c r="Y24" s="38">
        <v>7</v>
      </c>
      <c r="Z24" s="38">
        <v>6</v>
      </c>
      <c r="AA24" s="38">
        <v>5</v>
      </c>
      <c r="AB24" s="38">
        <v>4</v>
      </c>
      <c r="AC24" s="38">
        <v>3</v>
      </c>
      <c r="AD24" s="38">
        <v>2</v>
      </c>
      <c r="AE24" s="38">
        <v>1</v>
      </c>
      <c r="AF24" s="38">
        <v>2</v>
      </c>
      <c r="AG24" s="38">
        <v>3</v>
      </c>
      <c r="AH24" s="38">
        <v>4</v>
      </c>
      <c r="AI24" s="38">
        <v>5</v>
      </c>
      <c r="AJ24" s="38">
        <v>6</v>
      </c>
      <c r="AK24" s="38">
        <v>7</v>
      </c>
      <c r="AL24" s="38">
        <v>8</v>
      </c>
      <c r="AM24" s="38">
        <v>9</v>
      </c>
      <c r="AN24" s="118"/>
      <c r="AQ24" s="120"/>
      <c r="AR24" s="38">
        <v>9</v>
      </c>
      <c r="AS24" s="38">
        <v>8</v>
      </c>
      <c r="AT24" s="38">
        <v>7</v>
      </c>
      <c r="AU24" s="38">
        <v>6</v>
      </c>
      <c r="AV24" s="38">
        <v>5</v>
      </c>
      <c r="AW24" s="38">
        <v>4</v>
      </c>
      <c r="AX24" s="38">
        <v>3</v>
      </c>
      <c r="AY24" s="38">
        <v>2</v>
      </c>
      <c r="AZ24" s="38">
        <v>1</v>
      </c>
      <c r="BA24" s="38">
        <v>2</v>
      </c>
      <c r="BB24" s="38">
        <v>3</v>
      </c>
      <c r="BC24" s="38">
        <v>4</v>
      </c>
      <c r="BD24" s="38">
        <v>5</v>
      </c>
      <c r="BE24" s="38">
        <v>6</v>
      </c>
      <c r="BF24" s="38">
        <v>7</v>
      </c>
      <c r="BG24" s="38">
        <v>8</v>
      </c>
      <c r="BH24" s="38">
        <v>9</v>
      </c>
      <c r="BI24" s="118"/>
    </row>
    <row r="25" spans="1:62" ht="31.5">
      <c r="A25" s="41" t="s">
        <v>48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88"/>
      <c r="S25" s="41" t="s">
        <v>49</v>
      </c>
      <c r="V25" s="41" t="s">
        <v>48</v>
      </c>
      <c r="W25" s="39"/>
      <c r="X25" s="88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41" t="s">
        <v>49</v>
      </c>
      <c r="AQ25" s="41" t="s">
        <v>48</v>
      </c>
      <c r="AR25" s="39"/>
      <c r="AS25" s="39"/>
      <c r="AT25" s="88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41" t="s">
        <v>49</v>
      </c>
    </row>
    <row r="26" spans="1:62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</row>
    <row r="27" spans="1:62" ht="15.75">
      <c r="A27" s="125" t="s">
        <v>82</v>
      </c>
      <c r="B27" s="125"/>
      <c r="C27" s="125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44"/>
      <c r="V27" s="125" t="s">
        <v>82</v>
      </c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44"/>
      <c r="AQ27" s="125" t="s">
        <v>82</v>
      </c>
      <c r="AR27" s="125"/>
      <c r="AS27" s="125"/>
      <c r="AT27" s="125"/>
      <c r="AU27" s="125"/>
      <c r="AV27" s="125"/>
      <c r="AW27" s="125"/>
      <c r="AX27" s="125"/>
      <c r="AY27" s="125"/>
      <c r="AZ27" s="125"/>
      <c r="BA27" s="125"/>
      <c r="BB27" s="125"/>
      <c r="BC27" s="125"/>
      <c r="BD27" s="125"/>
      <c r="BE27" s="125"/>
      <c r="BF27" s="125"/>
      <c r="BG27" s="125"/>
      <c r="BH27" s="125"/>
      <c r="BI27" s="125"/>
    </row>
    <row r="28" spans="1:62" ht="15.75">
      <c r="A28" s="119" t="s">
        <v>76</v>
      </c>
      <c r="B28" s="114" t="s">
        <v>78</v>
      </c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6"/>
      <c r="S28" s="117" t="s">
        <v>77</v>
      </c>
      <c r="T28" s="44"/>
      <c r="V28" s="119" t="s">
        <v>76</v>
      </c>
      <c r="W28" s="114" t="s">
        <v>78</v>
      </c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6"/>
      <c r="AN28" s="117" t="s">
        <v>77</v>
      </c>
      <c r="AO28" s="44"/>
      <c r="AQ28" s="119" t="s">
        <v>76</v>
      </c>
      <c r="AR28" s="114" t="s">
        <v>78</v>
      </c>
      <c r="AS28" s="115"/>
      <c r="AT28" s="115"/>
      <c r="AU28" s="115"/>
      <c r="AV28" s="115"/>
      <c r="AW28" s="115"/>
      <c r="AX28" s="115"/>
      <c r="AY28" s="115"/>
      <c r="AZ28" s="115"/>
      <c r="BA28" s="115"/>
      <c r="BB28" s="115"/>
      <c r="BC28" s="115"/>
      <c r="BD28" s="115"/>
      <c r="BE28" s="115"/>
      <c r="BF28" s="115"/>
      <c r="BG28" s="115"/>
      <c r="BH28" s="116"/>
      <c r="BI28" s="117" t="s">
        <v>77</v>
      </c>
    </row>
    <row r="29" spans="1:62" ht="15.75">
      <c r="A29" s="120"/>
      <c r="B29" s="38">
        <v>9</v>
      </c>
      <c r="C29" s="38">
        <v>8</v>
      </c>
      <c r="D29" s="38">
        <v>7</v>
      </c>
      <c r="E29" s="38">
        <v>6</v>
      </c>
      <c r="F29" s="38">
        <v>5</v>
      </c>
      <c r="G29" s="38">
        <v>4</v>
      </c>
      <c r="H29" s="38">
        <v>3</v>
      </c>
      <c r="I29" s="38">
        <v>2</v>
      </c>
      <c r="J29" s="38">
        <v>1</v>
      </c>
      <c r="K29" s="38">
        <v>2</v>
      </c>
      <c r="L29" s="38">
        <v>3</v>
      </c>
      <c r="M29" s="38">
        <v>4</v>
      </c>
      <c r="N29" s="38">
        <v>5</v>
      </c>
      <c r="O29" s="38">
        <v>6</v>
      </c>
      <c r="P29" s="38">
        <v>7</v>
      </c>
      <c r="Q29" s="38">
        <v>8</v>
      </c>
      <c r="R29" s="38">
        <v>9</v>
      </c>
      <c r="S29" s="118"/>
      <c r="T29" s="44"/>
      <c r="V29" s="120"/>
      <c r="W29" s="38">
        <v>9</v>
      </c>
      <c r="X29" s="38">
        <v>8</v>
      </c>
      <c r="Y29" s="38">
        <v>7</v>
      </c>
      <c r="Z29" s="38">
        <v>6</v>
      </c>
      <c r="AA29" s="38">
        <v>5</v>
      </c>
      <c r="AB29" s="38">
        <v>4</v>
      </c>
      <c r="AC29" s="38">
        <v>3</v>
      </c>
      <c r="AD29" s="38">
        <v>2</v>
      </c>
      <c r="AE29" s="38">
        <v>1</v>
      </c>
      <c r="AF29" s="38">
        <v>2</v>
      </c>
      <c r="AG29" s="38">
        <v>3</v>
      </c>
      <c r="AH29" s="38">
        <v>4</v>
      </c>
      <c r="AI29" s="38">
        <v>5</v>
      </c>
      <c r="AJ29" s="38">
        <v>6</v>
      </c>
      <c r="AK29" s="38">
        <v>7</v>
      </c>
      <c r="AL29" s="38">
        <v>8</v>
      </c>
      <c r="AM29" s="38">
        <v>9</v>
      </c>
      <c r="AN29" s="118"/>
      <c r="AO29" s="44"/>
      <c r="AQ29" s="120"/>
      <c r="AR29" s="38">
        <v>9</v>
      </c>
      <c r="AS29" s="38">
        <v>8</v>
      </c>
      <c r="AT29" s="38">
        <v>7</v>
      </c>
      <c r="AU29" s="38">
        <v>6</v>
      </c>
      <c r="AV29" s="38">
        <v>5</v>
      </c>
      <c r="AW29" s="38">
        <v>4</v>
      </c>
      <c r="AX29" s="38">
        <v>3</v>
      </c>
      <c r="AY29" s="38">
        <v>2</v>
      </c>
      <c r="AZ29" s="38">
        <v>1</v>
      </c>
      <c r="BA29" s="38">
        <v>2</v>
      </c>
      <c r="BB29" s="38">
        <v>3</v>
      </c>
      <c r="BC29" s="38">
        <v>4</v>
      </c>
      <c r="BD29" s="38">
        <v>5</v>
      </c>
      <c r="BE29" s="38">
        <v>6</v>
      </c>
      <c r="BF29" s="38">
        <v>7</v>
      </c>
      <c r="BG29" s="38">
        <v>8</v>
      </c>
      <c r="BH29" s="38">
        <v>9</v>
      </c>
      <c r="BI29" s="118"/>
    </row>
    <row r="30" spans="1:62" ht="31.5">
      <c r="A30" s="41" t="s">
        <v>50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88"/>
      <c r="Q30" s="39"/>
      <c r="R30" s="39"/>
      <c r="S30" s="41" t="s">
        <v>83</v>
      </c>
      <c r="T30" s="44"/>
      <c r="V30" s="41" t="s">
        <v>50</v>
      </c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88"/>
      <c r="AN30" s="41" t="s">
        <v>83</v>
      </c>
      <c r="AO30" s="44"/>
      <c r="AQ30" s="41" t="s">
        <v>50</v>
      </c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88"/>
      <c r="BI30" s="41" t="s">
        <v>83</v>
      </c>
    </row>
    <row r="31" spans="1:62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</row>
    <row r="32" spans="1:62" ht="20.25">
      <c r="A32" s="113" t="s">
        <v>84</v>
      </c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V32" s="113" t="s">
        <v>84</v>
      </c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Q32" s="113" t="s">
        <v>84</v>
      </c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13"/>
      <c r="BC32" s="113"/>
      <c r="BD32" s="113"/>
      <c r="BE32" s="113"/>
      <c r="BF32" s="113"/>
      <c r="BG32" s="113"/>
      <c r="BH32" s="113"/>
      <c r="BI32" s="113"/>
      <c r="BJ32" s="113"/>
    </row>
    <row r="33" spans="1:62" ht="15.75">
      <c r="A33" s="112" t="s">
        <v>85</v>
      </c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V33" s="112" t="s">
        <v>85</v>
      </c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Q33" s="112" t="s">
        <v>85</v>
      </c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</row>
    <row r="34" spans="1:62" ht="15.75">
      <c r="A34" s="112" t="s">
        <v>100</v>
      </c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V34" s="112" t="s">
        <v>100</v>
      </c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Q34" s="112" t="s">
        <v>100</v>
      </c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</row>
    <row r="35" spans="1:62" ht="15.75">
      <c r="A35" s="110" t="s">
        <v>27</v>
      </c>
      <c r="B35" s="111" t="s">
        <v>92</v>
      </c>
      <c r="C35" s="110" t="s">
        <v>78</v>
      </c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1" t="s">
        <v>92</v>
      </c>
      <c r="V35" s="110" t="s">
        <v>27</v>
      </c>
      <c r="W35" s="111" t="s">
        <v>92</v>
      </c>
      <c r="X35" s="110" t="s">
        <v>78</v>
      </c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1" t="s">
        <v>92</v>
      </c>
      <c r="AQ35" s="110" t="s">
        <v>27</v>
      </c>
      <c r="AR35" s="111" t="s">
        <v>92</v>
      </c>
      <c r="AS35" s="110" t="s">
        <v>78</v>
      </c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1" t="s">
        <v>92</v>
      </c>
    </row>
    <row r="36" spans="1:62" ht="15.75">
      <c r="A36" s="110"/>
      <c r="B36" s="111"/>
      <c r="C36" s="39">
        <v>9</v>
      </c>
      <c r="D36" s="39">
        <v>8</v>
      </c>
      <c r="E36" s="39">
        <v>7</v>
      </c>
      <c r="F36" s="39">
        <v>6</v>
      </c>
      <c r="G36" s="39">
        <v>5</v>
      </c>
      <c r="H36" s="39">
        <v>4</v>
      </c>
      <c r="I36" s="39">
        <v>3</v>
      </c>
      <c r="J36" s="39">
        <v>2</v>
      </c>
      <c r="K36" s="39">
        <v>1</v>
      </c>
      <c r="L36" s="39">
        <v>2</v>
      </c>
      <c r="M36" s="39">
        <v>3</v>
      </c>
      <c r="N36" s="39">
        <v>4</v>
      </c>
      <c r="O36" s="39">
        <v>5</v>
      </c>
      <c r="P36" s="39">
        <v>6</v>
      </c>
      <c r="Q36" s="39">
        <v>7</v>
      </c>
      <c r="R36" s="39">
        <v>8</v>
      </c>
      <c r="S36" s="39">
        <v>9</v>
      </c>
      <c r="T36" s="111"/>
      <c r="V36" s="110"/>
      <c r="W36" s="111"/>
      <c r="X36" s="39">
        <v>9</v>
      </c>
      <c r="Y36" s="39">
        <v>8</v>
      </c>
      <c r="Z36" s="39">
        <v>7</v>
      </c>
      <c r="AA36" s="39">
        <v>6</v>
      </c>
      <c r="AB36" s="39">
        <v>5</v>
      </c>
      <c r="AC36" s="39">
        <v>4</v>
      </c>
      <c r="AD36" s="39">
        <v>3</v>
      </c>
      <c r="AE36" s="39">
        <v>2</v>
      </c>
      <c r="AF36" s="39">
        <v>1</v>
      </c>
      <c r="AG36" s="39">
        <v>2</v>
      </c>
      <c r="AH36" s="39">
        <v>3</v>
      </c>
      <c r="AI36" s="39">
        <v>4</v>
      </c>
      <c r="AJ36" s="39">
        <v>5</v>
      </c>
      <c r="AK36" s="39">
        <v>6</v>
      </c>
      <c r="AL36" s="39">
        <v>7</v>
      </c>
      <c r="AM36" s="39">
        <v>8</v>
      </c>
      <c r="AN36" s="39">
        <v>9</v>
      </c>
      <c r="AO36" s="111"/>
      <c r="AQ36" s="110"/>
      <c r="AR36" s="111"/>
      <c r="AS36" s="39">
        <v>9</v>
      </c>
      <c r="AT36" s="39">
        <v>8</v>
      </c>
      <c r="AU36" s="39">
        <v>7</v>
      </c>
      <c r="AV36" s="39">
        <v>6</v>
      </c>
      <c r="AW36" s="39">
        <v>5</v>
      </c>
      <c r="AX36" s="39">
        <v>4</v>
      </c>
      <c r="AY36" s="39">
        <v>3</v>
      </c>
      <c r="AZ36" s="39">
        <v>2</v>
      </c>
      <c r="BA36" s="39">
        <v>1</v>
      </c>
      <c r="BB36" s="39">
        <v>2</v>
      </c>
      <c r="BC36" s="39">
        <v>3</v>
      </c>
      <c r="BD36" s="39">
        <v>4</v>
      </c>
      <c r="BE36" s="39">
        <v>5</v>
      </c>
      <c r="BF36" s="39">
        <v>6</v>
      </c>
      <c r="BG36" s="39">
        <v>7</v>
      </c>
      <c r="BH36" s="39">
        <v>8</v>
      </c>
      <c r="BI36" s="39">
        <v>9</v>
      </c>
      <c r="BJ36" s="111"/>
    </row>
    <row r="37" spans="1:62" ht="15.75">
      <c r="A37" s="105">
        <v>1</v>
      </c>
      <c r="B37" s="107" t="s">
        <v>87</v>
      </c>
      <c r="C37" s="39"/>
      <c r="D37" s="39"/>
      <c r="E37" s="39"/>
      <c r="F37" s="39"/>
      <c r="G37" s="39"/>
      <c r="H37" s="39"/>
      <c r="I37" s="88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41" t="s">
        <v>88</v>
      </c>
      <c r="V37" s="105">
        <v>1</v>
      </c>
      <c r="W37" s="107" t="s">
        <v>87</v>
      </c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88"/>
      <c r="AN37" s="39"/>
      <c r="AO37" s="41" t="s">
        <v>88</v>
      </c>
      <c r="AQ37" s="105">
        <v>1</v>
      </c>
      <c r="AR37" s="107" t="s">
        <v>87</v>
      </c>
      <c r="AS37" s="39"/>
      <c r="AT37" s="39"/>
      <c r="AU37" s="39"/>
      <c r="AV37" s="39"/>
      <c r="AW37" s="39"/>
      <c r="AX37" s="39"/>
      <c r="AY37" s="88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 t="s">
        <v>88</v>
      </c>
    </row>
    <row r="38" spans="1:62" ht="31.5">
      <c r="A38" s="106"/>
      <c r="B38" s="10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89"/>
      <c r="P38" s="38"/>
      <c r="Q38" s="38"/>
      <c r="R38" s="38"/>
      <c r="S38" s="38"/>
      <c r="T38" s="41" t="s">
        <v>89</v>
      </c>
      <c r="V38" s="106"/>
      <c r="W38" s="10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89"/>
      <c r="AI38" s="38"/>
      <c r="AJ38" s="38"/>
      <c r="AK38" s="38"/>
      <c r="AL38" s="38"/>
      <c r="AM38" s="38"/>
      <c r="AN38" s="38"/>
      <c r="AO38" s="41" t="s">
        <v>89</v>
      </c>
      <c r="AQ38" s="106"/>
      <c r="AR38" s="108"/>
      <c r="AS38" s="38"/>
      <c r="AT38" s="38"/>
      <c r="AU38" s="38"/>
      <c r="AV38" s="89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41" t="s">
        <v>89</v>
      </c>
    </row>
    <row r="39" spans="1:62" ht="47.25">
      <c r="A39" s="39">
        <v>2</v>
      </c>
      <c r="B39" s="41" t="s">
        <v>88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89"/>
      <c r="R39" s="38"/>
      <c r="S39" s="38"/>
      <c r="T39" s="41" t="s">
        <v>89</v>
      </c>
      <c r="V39" s="39">
        <v>2</v>
      </c>
      <c r="W39" s="41" t="s">
        <v>88</v>
      </c>
      <c r="X39" s="38"/>
      <c r="Y39" s="38"/>
      <c r="Z39" s="38"/>
      <c r="AA39" s="38"/>
      <c r="AB39" s="89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41" t="s">
        <v>89</v>
      </c>
      <c r="AQ39" s="39">
        <v>2</v>
      </c>
      <c r="AR39" s="41" t="s">
        <v>88</v>
      </c>
      <c r="AS39" s="38"/>
      <c r="AT39" s="38"/>
      <c r="AU39" s="38"/>
      <c r="AV39" s="38"/>
      <c r="AW39" s="89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41" t="s">
        <v>89</v>
      </c>
    </row>
    <row r="40" spans="1:62" ht="15.75">
      <c r="A40" s="54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5"/>
      <c r="V40" s="54"/>
      <c r="W40" s="55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5"/>
      <c r="AQ40" s="54"/>
      <c r="AR40" s="55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5"/>
    </row>
    <row r="41" spans="1:62" ht="15.75">
      <c r="A41" s="109" t="s">
        <v>86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V41" s="109" t="s">
        <v>86</v>
      </c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109"/>
      <c r="AO41" s="109"/>
      <c r="AQ41" s="109" t="s">
        <v>86</v>
      </c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  <c r="BI41" s="109"/>
      <c r="BJ41" s="109"/>
    </row>
    <row r="42" spans="1:62" ht="15.75">
      <c r="A42" s="112" t="s">
        <v>101</v>
      </c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V42" s="112" t="s">
        <v>101</v>
      </c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Q42" s="109" t="s">
        <v>101</v>
      </c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</row>
    <row r="43" spans="1:62" ht="15.75">
      <c r="A43" s="110" t="s">
        <v>27</v>
      </c>
      <c r="B43" s="111" t="s">
        <v>102</v>
      </c>
      <c r="C43" s="110" t="s">
        <v>78</v>
      </c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1" t="s">
        <v>92</v>
      </c>
      <c r="V43" s="110" t="s">
        <v>27</v>
      </c>
      <c r="W43" s="111" t="s">
        <v>102</v>
      </c>
      <c r="X43" s="110" t="s">
        <v>78</v>
      </c>
      <c r="Y43" s="110"/>
      <c r="Z43" s="110"/>
      <c r="AA43" s="110"/>
      <c r="AB43" s="110"/>
      <c r="AC43" s="110"/>
      <c r="AD43" s="110"/>
      <c r="AE43" s="110"/>
      <c r="AF43" s="110"/>
      <c r="AG43" s="110"/>
      <c r="AH43" s="110"/>
      <c r="AI43" s="110"/>
      <c r="AJ43" s="110"/>
      <c r="AK43" s="110"/>
      <c r="AL43" s="110"/>
      <c r="AM43" s="110"/>
      <c r="AN43" s="110"/>
      <c r="AO43" s="111" t="s">
        <v>92</v>
      </c>
      <c r="AQ43" s="110" t="s">
        <v>27</v>
      </c>
      <c r="AR43" s="111" t="s">
        <v>102</v>
      </c>
      <c r="AS43" s="110" t="s">
        <v>78</v>
      </c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0"/>
      <c r="BH43" s="110"/>
      <c r="BI43" s="110"/>
      <c r="BJ43" s="111" t="s">
        <v>92</v>
      </c>
    </row>
    <row r="44" spans="1:62" ht="15.75">
      <c r="A44" s="110"/>
      <c r="B44" s="111"/>
      <c r="C44" s="39">
        <v>9</v>
      </c>
      <c r="D44" s="39">
        <v>8</v>
      </c>
      <c r="E44" s="39">
        <v>7</v>
      </c>
      <c r="F44" s="39">
        <v>6</v>
      </c>
      <c r="G44" s="39">
        <v>5</v>
      </c>
      <c r="H44" s="39">
        <v>4</v>
      </c>
      <c r="I44" s="39">
        <v>3</v>
      </c>
      <c r="J44" s="39">
        <v>2</v>
      </c>
      <c r="K44" s="39">
        <v>1</v>
      </c>
      <c r="L44" s="39">
        <v>2</v>
      </c>
      <c r="M44" s="39">
        <v>3</v>
      </c>
      <c r="N44" s="39">
        <v>4</v>
      </c>
      <c r="O44" s="39">
        <v>5</v>
      </c>
      <c r="P44" s="39">
        <v>6</v>
      </c>
      <c r="Q44" s="39">
        <v>7</v>
      </c>
      <c r="R44" s="39">
        <v>8</v>
      </c>
      <c r="S44" s="39">
        <v>9</v>
      </c>
      <c r="T44" s="111"/>
      <c r="V44" s="110"/>
      <c r="W44" s="111"/>
      <c r="X44" s="39">
        <v>9</v>
      </c>
      <c r="Y44" s="39">
        <v>8</v>
      </c>
      <c r="Z44" s="39">
        <v>7</v>
      </c>
      <c r="AA44" s="39">
        <v>6</v>
      </c>
      <c r="AB44" s="39">
        <v>5</v>
      </c>
      <c r="AC44" s="39">
        <v>4</v>
      </c>
      <c r="AD44" s="39">
        <v>3</v>
      </c>
      <c r="AE44" s="39">
        <v>2</v>
      </c>
      <c r="AF44" s="39">
        <v>1</v>
      </c>
      <c r="AG44" s="39">
        <v>2</v>
      </c>
      <c r="AH44" s="39">
        <v>3</v>
      </c>
      <c r="AI44" s="39">
        <v>4</v>
      </c>
      <c r="AJ44" s="39">
        <v>5</v>
      </c>
      <c r="AK44" s="39">
        <v>6</v>
      </c>
      <c r="AL44" s="39">
        <v>7</v>
      </c>
      <c r="AM44" s="39">
        <v>8</v>
      </c>
      <c r="AN44" s="39">
        <v>9</v>
      </c>
      <c r="AO44" s="111"/>
      <c r="AQ44" s="110"/>
      <c r="AR44" s="111"/>
      <c r="AS44" s="39">
        <v>9</v>
      </c>
      <c r="AT44" s="39">
        <v>8</v>
      </c>
      <c r="AU44" s="39">
        <v>7</v>
      </c>
      <c r="AV44" s="39">
        <v>6</v>
      </c>
      <c r="AW44" s="39">
        <v>5</v>
      </c>
      <c r="AX44" s="39">
        <v>4</v>
      </c>
      <c r="AY44" s="39">
        <v>3</v>
      </c>
      <c r="AZ44" s="39">
        <v>2</v>
      </c>
      <c r="BA44" s="39">
        <v>1</v>
      </c>
      <c r="BB44" s="39">
        <v>2</v>
      </c>
      <c r="BC44" s="39">
        <v>3</v>
      </c>
      <c r="BD44" s="39">
        <v>4</v>
      </c>
      <c r="BE44" s="39">
        <v>5</v>
      </c>
      <c r="BF44" s="39">
        <v>6</v>
      </c>
      <c r="BG44" s="39">
        <v>7</v>
      </c>
      <c r="BH44" s="39">
        <v>8</v>
      </c>
      <c r="BI44" s="39">
        <v>9</v>
      </c>
      <c r="BJ44" s="111"/>
    </row>
    <row r="45" spans="1:62" ht="15.75">
      <c r="A45" s="105">
        <v>1</v>
      </c>
      <c r="B45" s="107" t="s">
        <v>87</v>
      </c>
      <c r="C45" s="39"/>
      <c r="D45" s="39"/>
      <c r="E45" s="88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41" t="s">
        <v>88</v>
      </c>
      <c r="V45" s="105">
        <v>1</v>
      </c>
      <c r="W45" s="107" t="s">
        <v>87</v>
      </c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88"/>
      <c r="AN45" s="39"/>
      <c r="AO45" s="41" t="s">
        <v>88</v>
      </c>
      <c r="AQ45" s="105">
        <v>1</v>
      </c>
      <c r="AR45" s="107" t="s">
        <v>87</v>
      </c>
      <c r="AS45" s="39"/>
      <c r="AT45" s="39"/>
      <c r="AU45" s="88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41" t="s">
        <v>88</v>
      </c>
    </row>
    <row r="46" spans="1:62" ht="31.5">
      <c r="A46" s="106"/>
      <c r="B46" s="108"/>
      <c r="C46" s="39"/>
      <c r="D46" s="39"/>
      <c r="E46" s="39"/>
      <c r="F46" s="39"/>
      <c r="G46" s="39"/>
      <c r="H46" s="39"/>
      <c r="I46" s="39"/>
      <c r="J46" s="88"/>
      <c r="K46" s="39"/>
      <c r="L46" s="39"/>
      <c r="M46" s="39"/>
      <c r="N46" s="39"/>
      <c r="O46" s="39"/>
      <c r="P46" s="39"/>
      <c r="Q46" s="39"/>
      <c r="R46" s="39"/>
      <c r="S46" s="39"/>
      <c r="T46" s="41" t="s">
        <v>89</v>
      </c>
      <c r="V46" s="106"/>
      <c r="W46" s="108"/>
      <c r="X46" s="39"/>
      <c r="Y46" s="39"/>
      <c r="Z46" s="39"/>
      <c r="AA46" s="39"/>
      <c r="AB46" s="39"/>
      <c r="AC46" s="39"/>
      <c r="AD46" s="39"/>
      <c r="AE46" s="39"/>
      <c r="AF46" s="39"/>
      <c r="AG46" s="88"/>
      <c r="AH46" s="39"/>
      <c r="AI46" s="39"/>
      <c r="AJ46" s="39"/>
      <c r="AK46" s="39"/>
      <c r="AL46" s="39"/>
      <c r="AM46" s="39"/>
      <c r="AN46" s="39"/>
      <c r="AO46" s="41" t="s">
        <v>89</v>
      </c>
      <c r="AQ46" s="106"/>
      <c r="AR46" s="108"/>
      <c r="AS46" s="39"/>
      <c r="AT46" s="39"/>
      <c r="AU46" s="39"/>
      <c r="AV46" s="39"/>
      <c r="AW46" s="39"/>
      <c r="AX46" s="39"/>
      <c r="AY46" s="88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41" t="s">
        <v>89</v>
      </c>
    </row>
    <row r="47" spans="1:62" ht="47.25">
      <c r="A47" s="39">
        <v>2</v>
      </c>
      <c r="B47" s="41" t="s">
        <v>88</v>
      </c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88"/>
      <c r="R47" s="39"/>
      <c r="S47" s="39"/>
      <c r="T47" s="41" t="s">
        <v>89</v>
      </c>
      <c r="V47" s="39">
        <v>2</v>
      </c>
      <c r="W47" s="41" t="s">
        <v>88</v>
      </c>
      <c r="X47" s="39"/>
      <c r="Y47" s="88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41" t="s">
        <v>89</v>
      </c>
      <c r="AQ47" s="39">
        <v>2</v>
      </c>
      <c r="AR47" s="41" t="s">
        <v>88</v>
      </c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88"/>
      <c r="BD47" s="39"/>
      <c r="BE47" s="39"/>
      <c r="BF47" s="39"/>
      <c r="BG47" s="39"/>
      <c r="BH47" s="39"/>
      <c r="BI47" s="39"/>
      <c r="BJ47" s="41" t="s">
        <v>89</v>
      </c>
    </row>
    <row r="48" spans="1:62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</row>
    <row r="49" spans="1:62" ht="20.25">
      <c r="A49" s="113" t="s">
        <v>90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V49" s="113" t="s">
        <v>90</v>
      </c>
      <c r="W49" s="113"/>
      <c r="X49" s="113"/>
      <c r="Y49" s="113"/>
      <c r="Z49" s="113"/>
      <c r="AA49" s="113"/>
      <c r="AB49" s="113"/>
      <c r="AC49" s="113"/>
      <c r="AD49" s="113"/>
      <c r="AE49" s="113"/>
      <c r="AF49" s="113"/>
      <c r="AG49" s="113"/>
      <c r="AH49" s="113"/>
      <c r="AI49" s="113"/>
      <c r="AJ49" s="113"/>
      <c r="AK49" s="113"/>
      <c r="AL49" s="113"/>
      <c r="AM49" s="113"/>
      <c r="AN49" s="113"/>
      <c r="AO49" s="113"/>
      <c r="AQ49" s="113" t="s">
        <v>90</v>
      </c>
      <c r="AR49" s="113"/>
      <c r="AS49" s="113"/>
      <c r="AT49" s="113"/>
      <c r="AU49" s="113"/>
      <c r="AV49" s="113"/>
      <c r="AW49" s="113"/>
      <c r="AX49" s="113"/>
      <c r="AY49" s="113"/>
      <c r="AZ49" s="113"/>
      <c r="BA49" s="113"/>
      <c r="BB49" s="113"/>
      <c r="BC49" s="113"/>
      <c r="BD49" s="113"/>
      <c r="BE49" s="113"/>
      <c r="BF49" s="113"/>
      <c r="BG49" s="113"/>
      <c r="BH49" s="113"/>
      <c r="BI49" s="113"/>
      <c r="BJ49" s="113"/>
    </row>
    <row r="50" spans="1:62" ht="15.75">
      <c r="A50" s="109" t="s">
        <v>91</v>
      </c>
      <c r="B50" s="109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V50" s="109" t="s">
        <v>91</v>
      </c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09"/>
      <c r="AK50" s="109"/>
      <c r="AL50" s="109"/>
      <c r="AM50" s="109"/>
      <c r="AN50" s="109"/>
      <c r="AO50" s="109"/>
      <c r="AQ50" s="109" t="s">
        <v>91</v>
      </c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</row>
    <row r="51" spans="1:62" ht="15.75">
      <c r="A51" s="112" t="s">
        <v>103</v>
      </c>
      <c r="B51" s="112"/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V51" s="112" t="s">
        <v>103</v>
      </c>
      <c r="W51" s="112"/>
      <c r="X51" s="112"/>
      <c r="Y51" s="112"/>
      <c r="Z51" s="112"/>
      <c r="AA51" s="112"/>
      <c r="AB51" s="112"/>
      <c r="AC51" s="112"/>
      <c r="AD51" s="112"/>
      <c r="AE51" s="112"/>
      <c r="AF51" s="112"/>
      <c r="AG51" s="112"/>
      <c r="AH51" s="112"/>
      <c r="AI51" s="112"/>
      <c r="AJ51" s="112"/>
      <c r="AK51" s="112"/>
      <c r="AL51" s="112"/>
      <c r="AM51" s="112"/>
      <c r="AN51" s="112"/>
      <c r="AO51" s="112"/>
      <c r="AQ51" s="109" t="s">
        <v>103</v>
      </c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</row>
    <row r="52" spans="1:62" ht="15.75">
      <c r="A52" s="110" t="s">
        <v>27</v>
      </c>
      <c r="B52" s="111" t="s">
        <v>92</v>
      </c>
      <c r="C52" s="110" t="s">
        <v>78</v>
      </c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1" t="s">
        <v>92</v>
      </c>
      <c r="V52" s="110" t="s">
        <v>27</v>
      </c>
      <c r="W52" s="111" t="s">
        <v>92</v>
      </c>
      <c r="X52" s="110" t="s">
        <v>78</v>
      </c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/>
      <c r="AO52" s="111" t="s">
        <v>92</v>
      </c>
      <c r="AQ52" s="110" t="s">
        <v>27</v>
      </c>
      <c r="AR52" s="111" t="s">
        <v>92</v>
      </c>
      <c r="AS52" s="110" t="s">
        <v>78</v>
      </c>
      <c r="AT52" s="110"/>
      <c r="AU52" s="110"/>
      <c r="AV52" s="110"/>
      <c r="AW52" s="110"/>
      <c r="AX52" s="110"/>
      <c r="AY52" s="110"/>
      <c r="AZ52" s="110"/>
      <c r="BA52" s="110"/>
      <c r="BB52" s="110"/>
      <c r="BC52" s="110"/>
      <c r="BD52" s="110"/>
      <c r="BE52" s="110"/>
      <c r="BF52" s="110"/>
      <c r="BG52" s="110"/>
      <c r="BH52" s="110"/>
      <c r="BI52" s="110"/>
      <c r="BJ52" s="111" t="s">
        <v>92</v>
      </c>
    </row>
    <row r="53" spans="1:62" ht="15.75">
      <c r="A53" s="110"/>
      <c r="B53" s="111"/>
      <c r="C53" s="39">
        <v>9</v>
      </c>
      <c r="D53" s="39">
        <v>8</v>
      </c>
      <c r="E53" s="39">
        <v>7</v>
      </c>
      <c r="F53" s="39">
        <v>6</v>
      </c>
      <c r="G53" s="39">
        <v>5</v>
      </c>
      <c r="H53" s="39">
        <v>4</v>
      </c>
      <c r="I53" s="39">
        <v>3</v>
      </c>
      <c r="J53" s="39">
        <v>2</v>
      </c>
      <c r="K53" s="39">
        <v>1</v>
      </c>
      <c r="L53" s="39">
        <v>2</v>
      </c>
      <c r="M53" s="39">
        <v>3</v>
      </c>
      <c r="N53" s="39">
        <v>4</v>
      </c>
      <c r="O53" s="39">
        <v>5</v>
      </c>
      <c r="P53" s="39">
        <v>6</v>
      </c>
      <c r="Q53" s="39">
        <v>7</v>
      </c>
      <c r="R53" s="39">
        <v>8</v>
      </c>
      <c r="S53" s="39">
        <v>9</v>
      </c>
      <c r="T53" s="111"/>
      <c r="V53" s="110"/>
      <c r="W53" s="111"/>
      <c r="X53" s="39">
        <v>9</v>
      </c>
      <c r="Y53" s="39">
        <v>8</v>
      </c>
      <c r="Z53" s="39">
        <v>7</v>
      </c>
      <c r="AA53" s="39">
        <v>6</v>
      </c>
      <c r="AB53" s="39">
        <v>5</v>
      </c>
      <c r="AC53" s="39">
        <v>4</v>
      </c>
      <c r="AD53" s="39">
        <v>3</v>
      </c>
      <c r="AE53" s="39">
        <v>2</v>
      </c>
      <c r="AF53" s="39">
        <v>1</v>
      </c>
      <c r="AG53" s="39">
        <v>2</v>
      </c>
      <c r="AH53" s="39">
        <v>3</v>
      </c>
      <c r="AI53" s="39">
        <v>4</v>
      </c>
      <c r="AJ53" s="39">
        <v>5</v>
      </c>
      <c r="AK53" s="39">
        <v>6</v>
      </c>
      <c r="AL53" s="39">
        <v>7</v>
      </c>
      <c r="AM53" s="39">
        <v>8</v>
      </c>
      <c r="AN53" s="39">
        <v>9</v>
      </c>
      <c r="AO53" s="111"/>
      <c r="AQ53" s="110"/>
      <c r="AR53" s="111"/>
      <c r="AS53" s="39">
        <v>9</v>
      </c>
      <c r="AT53" s="39">
        <v>8</v>
      </c>
      <c r="AU53" s="39">
        <v>7</v>
      </c>
      <c r="AV53" s="39">
        <v>6</v>
      </c>
      <c r="AW53" s="39">
        <v>5</v>
      </c>
      <c r="AX53" s="39">
        <v>4</v>
      </c>
      <c r="AY53" s="39">
        <v>3</v>
      </c>
      <c r="AZ53" s="39">
        <v>2</v>
      </c>
      <c r="BA53" s="39">
        <v>1</v>
      </c>
      <c r="BB53" s="39">
        <v>2</v>
      </c>
      <c r="BC53" s="39">
        <v>3</v>
      </c>
      <c r="BD53" s="39">
        <v>4</v>
      </c>
      <c r="BE53" s="39">
        <v>5</v>
      </c>
      <c r="BF53" s="39">
        <v>6</v>
      </c>
      <c r="BG53" s="39">
        <v>7</v>
      </c>
      <c r="BH53" s="39">
        <v>8</v>
      </c>
      <c r="BI53" s="39">
        <v>9</v>
      </c>
      <c r="BJ53" s="111"/>
    </row>
    <row r="54" spans="1:62" ht="15.75">
      <c r="A54" s="105">
        <v>1</v>
      </c>
      <c r="B54" s="107" t="s">
        <v>87</v>
      </c>
      <c r="C54" s="39"/>
      <c r="D54" s="39"/>
      <c r="E54" s="39"/>
      <c r="F54" s="39"/>
      <c r="G54" s="39"/>
      <c r="H54" s="39"/>
      <c r="I54" s="39"/>
      <c r="J54" s="39"/>
      <c r="K54" s="88"/>
      <c r="L54" s="39"/>
      <c r="M54" s="39"/>
      <c r="N54" s="39"/>
      <c r="O54" s="39"/>
      <c r="P54" s="39"/>
      <c r="Q54" s="39"/>
      <c r="R54" s="39"/>
      <c r="S54" s="39"/>
      <c r="T54" s="41" t="s">
        <v>88</v>
      </c>
      <c r="V54" s="105">
        <v>1</v>
      </c>
      <c r="W54" s="107" t="s">
        <v>87</v>
      </c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88"/>
      <c r="AN54" s="39"/>
      <c r="AO54" s="41" t="s">
        <v>88</v>
      </c>
      <c r="AQ54" s="105">
        <v>1</v>
      </c>
      <c r="AR54" s="107" t="s">
        <v>87</v>
      </c>
      <c r="AS54" s="39"/>
      <c r="AT54" s="39"/>
      <c r="AU54" s="39"/>
      <c r="AV54" s="39"/>
      <c r="AW54" s="39"/>
      <c r="AX54" s="39"/>
      <c r="AY54" s="39"/>
      <c r="AZ54" s="39"/>
      <c r="BA54" s="88"/>
      <c r="BB54" s="39"/>
      <c r="BC54" s="39"/>
      <c r="BD54" s="39"/>
      <c r="BE54" s="39"/>
      <c r="BF54" s="39"/>
      <c r="BG54" s="39"/>
      <c r="BH54" s="39"/>
      <c r="BI54" s="39"/>
      <c r="BJ54" s="41" t="s">
        <v>88</v>
      </c>
    </row>
    <row r="55" spans="1:62" ht="31.5">
      <c r="A55" s="106"/>
      <c r="B55" s="108"/>
      <c r="C55" s="39"/>
      <c r="D55" s="39"/>
      <c r="E55" s="39"/>
      <c r="F55" s="39"/>
      <c r="G55" s="39"/>
      <c r="H55" s="39"/>
      <c r="I55" s="39"/>
      <c r="J55" s="39"/>
      <c r="K55" s="88"/>
      <c r="L55" s="39"/>
      <c r="M55" s="39"/>
      <c r="N55" s="39"/>
      <c r="O55" s="39"/>
      <c r="P55" s="39"/>
      <c r="Q55" s="39"/>
      <c r="R55" s="39"/>
      <c r="S55" s="39"/>
      <c r="T55" s="41" t="s">
        <v>89</v>
      </c>
      <c r="V55" s="106"/>
      <c r="W55" s="108"/>
      <c r="X55" s="39"/>
      <c r="Y55" s="39"/>
      <c r="Z55" s="39"/>
      <c r="AA55" s="39"/>
      <c r="AB55" s="39"/>
      <c r="AC55" s="39"/>
      <c r="AD55" s="39"/>
      <c r="AE55" s="39"/>
      <c r="AF55" s="39"/>
      <c r="AG55" s="88"/>
      <c r="AH55" s="39"/>
      <c r="AI55" s="39"/>
      <c r="AJ55" s="39"/>
      <c r="AK55" s="39"/>
      <c r="AL55" s="39"/>
      <c r="AM55" s="39"/>
      <c r="AN55" s="39"/>
      <c r="AO55" s="41" t="s">
        <v>89</v>
      </c>
      <c r="AQ55" s="106"/>
      <c r="AR55" s="108"/>
      <c r="AS55" s="39"/>
      <c r="AT55" s="39"/>
      <c r="AU55" s="39"/>
      <c r="AV55" s="39"/>
      <c r="AW55" s="88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41" t="s">
        <v>89</v>
      </c>
    </row>
    <row r="56" spans="1:62" ht="47.25">
      <c r="A56" s="39">
        <v>2</v>
      </c>
      <c r="B56" s="41" t="s">
        <v>88</v>
      </c>
      <c r="C56" s="39"/>
      <c r="D56" s="39"/>
      <c r="E56" s="39"/>
      <c r="F56" s="39"/>
      <c r="G56" s="39"/>
      <c r="H56" s="39"/>
      <c r="I56" s="39"/>
      <c r="J56" s="39"/>
      <c r="K56" s="88"/>
      <c r="L56" s="39"/>
      <c r="M56" s="39"/>
      <c r="N56" s="39"/>
      <c r="O56" s="39"/>
      <c r="P56" s="39"/>
      <c r="Q56" s="39"/>
      <c r="R56" s="39"/>
      <c r="S56" s="39"/>
      <c r="T56" s="41" t="s">
        <v>89</v>
      </c>
      <c r="V56" s="39">
        <v>2</v>
      </c>
      <c r="W56" s="41" t="s">
        <v>88</v>
      </c>
      <c r="X56" s="39"/>
      <c r="Y56" s="39"/>
      <c r="Z56" s="39"/>
      <c r="AA56" s="39"/>
      <c r="AB56" s="39"/>
      <c r="AC56" s="39"/>
      <c r="AD56" s="88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41" t="s">
        <v>89</v>
      </c>
      <c r="AQ56" s="39">
        <v>2</v>
      </c>
      <c r="AR56" s="41" t="s">
        <v>88</v>
      </c>
      <c r="AS56" s="39"/>
      <c r="AT56" s="39"/>
      <c r="AU56" s="39"/>
      <c r="AV56" s="39"/>
      <c r="AW56" s="88"/>
      <c r="AX56" s="39"/>
      <c r="AY56" s="39"/>
      <c r="AZ56" s="39"/>
      <c r="BA56" s="39"/>
      <c r="BB56" s="39"/>
      <c r="BC56" s="39"/>
      <c r="BD56" s="39"/>
      <c r="BE56" s="39"/>
      <c r="BF56" s="39"/>
      <c r="BG56" s="39"/>
      <c r="BH56" s="39"/>
      <c r="BI56" s="39"/>
      <c r="BJ56" s="41" t="s">
        <v>89</v>
      </c>
    </row>
    <row r="57" spans="1:62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</row>
    <row r="58" spans="1:62" ht="15.75">
      <c r="A58" s="109" t="s">
        <v>93</v>
      </c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V58" s="109" t="s">
        <v>93</v>
      </c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09"/>
      <c r="AH58" s="109"/>
      <c r="AI58" s="109"/>
      <c r="AJ58" s="109"/>
      <c r="AK58" s="109"/>
      <c r="AL58" s="109"/>
      <c r="AM58" s="109"/>
      <c r="AN58" s="109"/>
      <c r="AO58" s="109"/>
      <c r="AQ58" s="112" t="s">
        <v>93</v>
      </c>
      <c r="AR58" s="112"/>
      <c r="AS58" s="112"/>
      <c r="AT58" s="112"/>
      <c r="AU58" s="112"/>
      <c r="AV58" s="112"/>
      <c r="AW58" s="112"/>
      <c r="AX58" s="112"/>
      <c r="AY58" s="112"/>
      <c r="AZ58" s="112"/>
      <c r="BA58" s="112"/>
      <c r="BB58" s="112"/>
      <c r="BC58" s="112"/>
      <c r="BD58" s="112"/>
      <c r="BE58" s="112"/>
      <c r="BF58" s="112"/>
      <c r="BG58" s="112"/>
      <c r="BH58" s="112"/>
      <c r="BI58" s="112"/>
      <c r="BJ58" s="112"/>
    </row>
    <row r="59" spans="1:62" ht="15.75">
      <c r="A59" s="112" t="s">
        <v>105</v>
      </c>
      <c r="B59" s="112"/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V59" s="112" t="s">
        <v>105</v>
      </c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2"/>
      <c r="AH59" s="112"/>
      <c r="AI59" s="112"/>
      <c r="AJ59" s="112"/>
      <c r="AK59" s="112"/>
      <c r="AL59" s="112"/>
      <c r="AM59" s="112"/>
      <c r="AN59" s="112"/>
      <c r="AO59" s="112"/>
      <c r="AQ59" s="112" t="s">
        <v>105</v>
      </c>
      <c r="AR59" s="112"/>
      <c r="AS59" s="112"/>
      <c r="AT59" s="112"/>
      <c r="AU59" s="112"/>
      <c r="AV59" s="112"/>
      <c r="AW59" s="112"/>
      <c r="AX59" s="112"/>
      <c r="AY59" s="112"/>
      <c r="AZ59" s="112"/>
      <c r="BA59" s="112"/>
      <c r="BB59" s="112"/>
      <c r="BC59" s="112"/>
      <c r="BD59" s="112"/>
      <c r="BE59" s="112"/>
      <c r="BF59" s="112"/>
      <c r="BG59" s="112"/>
      <c r="BH59" s="112"/>
      <c r="BI59" s="112"/>
      <c r="BJ59" s="112"/>
    </row>
    <row r="60" spans="1:62" ht="15.75">
      <c r="A60" s="110" t="s">
        <v>27</v>
      </c>
      <c r="B60" s="111" t="s">
        <v>92</v>
      </c>
      <c r="C60" s="110" t="s">
        <v>78</v>
      </c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1" t="s">
        <v>92</v>
      </c>
      <c r="V60" s="110" t="s">
        <v>27</v>
      </c>
      <c r="W60" s="111" t="s">
        <v>92</v>
      </c>
      <c r="X60" s="110" t="s">
        <v>78</v>
      </c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1" t="s">
        <v>92</v>
      </c>
      <c r="AQ60" s="110" t="s">
        <v>27</v>
      </c>
      <c r="AR60" s="111" t="s">
        <v>92</v>
      </c>
      <c r="AS60" s="110" t="s">
        <v>78</v>
      </c>
      <c r="AT60" s="110"/>
      <c r="AU60" s="110"/>
      <c r="AV60" s="110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  <c r="BI60" s="110"/>
      <c r="BJ60" s="111" t="s">
        <v>92</v>
      </c>
    </row>
    <row r="61" spans="1:62" ht="15.75">
      <c r="A61" s="110"/>
      <c r="B61" s="111"/>
      <c r="C61" s="39">
        <v>9</v>
      </c>
      <c r="D61" s="39">
        <v>8</v>
      </c>
      <c r="E61" s="39">
        <v>7</v>
      </c>
      <c r="F61" s="39">
        <v>6</v>
      </c>
      <c r="G61" s="39">
        <v>5</v>
      </c>
      <c r="H61" s="39">
        <v>4</v>
      </c>
      <c r="I61" s="39">
        <v>3</v>
      </c>
      <c r="J61" s="39">
        <v>2</v>
      </c>
      <c r="K61" s="39">
        <v>1</v>
      </c>
      <c r="L61" s="39">
        <v>2</v>
      </c>
      <c r="M61" s="39">
        <v>3</v>
      </c>
      <c r="N61" s="39">
        <v>4</v>
      </c>
      <c r="O61" s="39">
        <v>5</v>
      </c>
      <c r="P61" s="39">
        <v>6</v>
      </c>
      <c r="Q61" s="39">
        <v>7</v>
      </c>
      <c r="R61" s="39">
        <v>8</v>
      </c>
      <c r="S61" s="39">
        <v>9</v>
      </c>
      <c r="T61" s="111"/>
      <c r="V61" s="110"/>
      <c r="W61" s="111"/>
      <c r="X61" s="39">
        <v>9</v>
      </c>
      <c r="Y61" s="39">
        <v>8</v>
      </c>
      <c r="Z61" s="39">
        <v>7</v>
      </c>
      <c r="AA61" s="39">
        <v>6</v>
      </c>
      <c r="AB61" s="39">
        <v>5</v>
      </c>
      <c r="AC61" s="39">
        <v>4</v>
      </c>
      <c r="AD61" s="39">
        <v>3</v>
      </c>
      <c r="AE61" s="39">
        <v>2</v>
      </c>
      <c r="AF61" s="39">
        <v>1</v>
      </c>
      <c r="AG61" s="39">
        <v>2</v>
      </c>
      <c r="AH61" s="39">
        <v>3</v>
      </c>
      <c r="AI61" s="39">
        <v>4</v>
      </c>
      <c r="AJ61" s="39">
        <v>5</v>
      </c>
      <c r="AK61" s="39">
        <v>6</v>
      </c>
      <c r="AL61" s="39">
        <v>7</v>
      </c>
      <c r="AM61" s="39">
        <v>8</v>
      </c>
      <c r="AN61" s="39">
        <v>9</v>
      </c>
      <c r="AO61" s="111"/>
      <c r="AQ61" s="110"/>
      <c r="AR61" s="111"/>
      <c r="AS61" s="39">
        <v>9</v>
      </c>
      <c r="AT61" s="39">
        <v>8</v>
      </c>
      <c r="AU61" s="39">
        <v>7</v>
      </c>
      <c r="AV61" s="39">
        <v>6</v>
      </c>
      <c r="AW61" s="39">
        <v>5</v>
      </c>
      <c r="AX61" s="39">
        <v>4</v>
      </c>
      <c r="AY61" s="39">
        <v>3</v>
      </c>
      <c r="AZ61" s="39">
        <v>2</v>
      </c>
      <c r="BA61" s="39">
        <v>1</v>
      </c>
      <c r="BB61" s="39">
        <v>2</v>
      </c>
      <c r="BC61" s="39">
        <v>3</v>
      </c>
      <c r="BD61" s="39">
        <v>4</v>
      </c>
      <c r="BE61" s="39">
        <v>5</v>
      </c>
      <c r="BF61" s="39">
        <v>6</v>
      </c>
      <c r="BG61" s="39">
        <v>7</v>
      </c>
      <c r="BH61" s="39">
        <v>8</v>
      </c>
      <c r="BI61" s="39">
        <v>9</v>
      </c>
      <c r="BJ61" s="111"/>
    </row>
    <row r="62" spans="1:62" ht="15.75">
      <c r="A62" s="105">
        <v>1</v>
      </c>
      <c r="B62" s="107" t="s">
        <v>87</v>
      </c>
      <c r="C62" s="39"/>
      <c r="D62" s="39"/>
      <c r="E62" s="39"/>
      <c r="F62" s="39"/>
      <c r="G62" s="39"/>
      <c r="H62" s="39"/>
      <c r="I62" s="39"/>
      <c r="J62" s="39"/>
      <c r="K62" s="39"/>
      <c r="L62" s="88"/>
      <c r="M62" s="39"/>
      <c r="N62" s="39"/>
      <c r="O62" s="39"/>
      <c r="P62" s="39"/>
      <c r="Q62" s="39"/>
      <c r="R62" s="39"/>
      <c r="S62" s="39"/>
      <c r="T62" s="41" t="s">
        <v>88</v>
      </c>
      <c r="V62" s="105">
        <v>1</v>
      </c>
      <c r="W62" s="107" t="s">
        <v>87</v>
      </c>
      <c r="X62" s="39"/>
      <c r="Y62" s="39"/>
      <c r="Z62" s="39"/>
      <c r="AA62" s="39"/>
      <c r="AB62" s="88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41" t="s">
        <v>88</v>
      </c>
      <c r="AQ62" s="105">
        <v>1</v>
      </c>
      <c r="AR62" s="107" t="s">
        <v>87</v>
      </c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88"/>
      <c r="BF62" s="39"/>
      <c r="BG62" s="39"/>
      <c r="BH62" s="39"/>
      <c r="BI62" s="39"/>
      <c r="BJ62" s="41" t="s">
        <v>88</v>
      </c>
    </row>
    <row r="63" spans="1:62" ht="31.5">
      <c r="A63" s="106"/>
      <c r="B63" s="108"/>
      <c r="C63" s="39"/>
      <c r="D63" s="39"/>
      <c r="E63" s="39"/>
      <c r="F63" s="39"/>
      <c r="G63" s="39"/>
      <c r="H63" s="39"/>
      <c r="I63" s="39"/>
      <c r="J63" s="39"/>
      <c r="K63" s="88"/>
      <c r="L63" s="39"/>
      <c r="M63" s="39"/>
      <c r="N63" s="39"/>
      <c r="O63" s="39"/>
      <c r="P63" s="39"/>
      <c r="Q63" s="39"/>
      <c r="R63" s="39"/>
      <c r="S63" s="39"/>
      <c r="T63" s="41" t="s">
        <v>89</v>
      </c>
      <c r="V63" s="106"/>
      <c r="W63" s="108"/>
      <c r="X63" s="39"/>
      <c r="Y63" s="88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41" t="s">
        <v>89</v>
      </c>
      <c r="AQ63" s="106"/>
      <c r="AR63" s="108"/>
      <c r="AS63" s="39"/>
      <c r="AT63" s="39"/>
      <c r="AU63" s="39"/>
      <c r="AV63" s="39"/>
      <c r="AW63" s="39"/>
      <c r="AX63" s="88"/>
      <c r="AY63" s="39"/>
      <c r="AZ63" s="39"/>
      <c r="BA63" s="39"/>
      <c r="BB63" s="39"/>
      <c r="BC63" s="39"/>
      <c r="BD63" s="39"/>
      <c r="BE63" s="39"/>
      <c r="BF63" s="39"/>
      <c r="BG63" s="39"/>
      <c r="BH63" s="39"/>
      <c r="BI63" s="39"/>
      <c r="BJ63" s="41" t="s">
        <v>89</v>
      </c>
    </row>
    <row r="64" spans="1:62" ht="47.25">
      <c r="A64" s="39">
        <v>2</v>
      </c>
      <c r="B64" s="41" t="s">
        <v>88</v>
      </c>
      <c r="C64" s="39"/>
      <c r="D64" s="39"/>
      <c r="E64" s="39"/>
      <c r="F64" s="39"/>
      <c r="G64" s="39"/>
      <c r="H64" s="39"/>
      <c r="I64" s="39"/>
      <c r="J64" s="39"/>
      <c r="K64" s="88"/>
      <c r="L64" s="39"/>
      <c r="M64" s="39"/>
      <c r="N64" s="39"/>
      <c r="O64" s="39"/>
      <c r="P64" s="39"/>
      <c r="Q64" s="39"/>
      <c r="R64" s="39"/>
      <c r="S64" s="39"/>
      <c r="T64" s="41" t="s">
        <v>89</v>
      </c>
      <c r="V64" s="39">
        <v>2</v>
      </c>
      <c r="W64" s="41" t="s">
        <v>88</v>
      </c>
      <c r="X64" s="39"/>
      <c r="Y64" s="39"/>
      <c r="Z64" s="39"/>
      <c r="AA64" s="39"/>
      <c r="AB64" s="39"/>
      <c r="AC64" s="39"/>
      <c r="AD64" s="88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41" t="s">
        <v>89</v>
      </c>
      <c r="AQ64" s="39">
        <v>2</v>
      </c>
      <c r="AR64" s="41" t="s">
        <v>88</v>
      </c>
      <c r="AS64" s="88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  <c r="BH64" s="39"/>
      <c r="BI64" s="39"/>
      <c r="BJ64" s="41" t="s">
        <v>89</v>
      </c>
    </row>
    <row r="65" spans="1:62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</row>
    <row r="66" spans="1:62" ht="20.25">
      <c r="A66" s="113" t="s">
        <v>94</v>
      </c>
      <c r="B66" s="113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V66" s="113" t="s">
        <v>94</v>
      </c>
      <c r="W66" s="113"/>
      <c r="X66" s="113"/>
      <c r="Y66" s="113"/>
      <c r="Z66" s="113"/>
      <c r="AA66" s="113"/>
      <c r="AB66" s="113"/>
      <c r="AC66" s="113"/>
      <c r="AD66" s="113"/>
      <c r="AE66" s="113"/>
      <c r="AF66" s="113"/>
      <c r="AG66" s="113"/>
      <c r="AH66" s="113"/>
      <c r="AI66" s="113"/>
      <c r="AJ66" s="113"/>
      <c r="AK66" s="113"/>
      <c r="AL66" s="113"/>
      <c r="AM66" s="113"/>
      <c r="AN66" s="113"/>
      <c r="AO66" s="113"/>
      <c r="AQ66" s="113" t="s">
        <v>94</v>
      </c>
      <c r="AR66" s="113"/>
      <c r="AS66" s="113"/>
      <c r="AT66" s="113"/>
      <c r="AU66" s="113"/>
      <c r="AV66" s="113"/>
      <c r="AW66" s="113"/>
      <c r="AX66" s="113"/>
      <c r="AY66" s="113"/>
      <c r="AZ66" s="113"/>
      <c r="BA66" s="113"/>
      <c r="BB66" s="113"/>
      <c r="BC66" s="113"/>
      <c r="BD66" s="113"/>
      <c r="BE66" s="113"/>
      <c r="BF66" s="113"/>
      <c r="BG66" s="113"/>
      <c r="BH66" s="113"/>
      <c r="BI66" s="113"/>
      <c r="BJ66" s="113"/>
    </row>
    <row r="67" spans="1:62" ht="15.75">
      <c r="A67" s="109" t="s">
        <v>95</v>
      </c>
      <c r="B67" s="109"/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V67" s="109" t="s">
        <v>95</v>
      </c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  <c r="AH67" s="109"/>
      <c r="AI67" s="109"/>
      <c r="AJ67" s="109"/>
      <c r="AK67" s="109"/>
      <c r="AL67" s="109"/>
      <c r="AM67" s="109"/>
      <c r="AN67" s="109"/>
      <c r="AO67" s="109"/>
      <c r="AQ67" s="112" t="s">
        <v>95</v>
      </c>
      <c r="AR67" s="112"/>
      <c r="AS67" s="112"/>
      <c r="AT67" s="112"/>
      <c r="AU67" s="112"/>
      <c r="AV67" s="112"/>
      <c r="AW67" s="112"/>
      <c r="AX67" s="112"/>
      <c r="AY67" s="112"/>
      <c r="AZ67" s="112"/>
      <c r="BA67" s="112"/>
      <c r="BB67" s="112"/>
      <c r="BC67" s="112"/>
      <c r="BD67" s="112"/>
      <c r="BE67" s="112"/>
      <c r="BF67" s="112"/>
      <c r="BG67" s="112"/>
      <c r="BH67" s="112"/>
      <c r="BI67" s="112"/>
      <c r="BJ67" s="112"/>
    </row>
    <row r="68" spans="1:62" ht="15.75">
      <c r="A68" s="112" t="s">
        <v>106</v>
      </c>
      <c r="B68" s="112"/>
      <c r="C68" s="112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V68" s="112" t="s">
        <v>106</v>
      </c>
      <c r="W68" s="112"/>
      <c r="X68" s="112"/>
      <c r="Y68" s="112"/>
      <c r="Z68" s="112"/>
      <c r="AA68" s="112"/>
      <c r="AB68" s="112"/>
      <c r="AC68" s="112"/>
      <c r="AD68" s="112"/>
      <c r="AE68" s="112"/>
      <c r="AF68" s="112"/>
      <c r="AG68" s="112"/>
      <c r="AH68" s="112"/>
      <c r="AI68" s="112"/>
      <c r="AJ68" s="112"/>
      <c r="AK68" s="112"/>
      <c r="AL68" s="112"/>
      <c r="AM68" s="112"/>
      <c r="AN68" s="112"/>
      <c r="AO68" s="112"/>
      <c r="AQ68" s="112" t="s">
        <v>106</v>
      </c>
      <c r="AR68" s="112"/>
      <c r="AS68" s="112"/>
      <c r="AT68" s="112"/>
      <c r="AU68" s="112"/>
      <c r="AV68" s="112"/>
      <c r="AW68" s="112"/>
      <c r="AX68" s="112"/>
      <c r="AY68" s="112"/>
      <c r="AZ68" s="112"/>
      <c r="BA68" s="112"/>
      <c r="BB68" s="112"/>
      <c r="BC68" s="112"/>
      <c r="BD68" s="112"/>
      <c r="BE68" s="112"/>
      <c r="BF68" s="112"/>
      <c r="BG68" s="112"/>
      <c r="BH68" s="112"/>
      <c r="BI68" s="112"/>
      <c r="BJ68" s="112"/>
    </row>
    <row r="69" spans="1:62" ht="15.75">
      <c r="A69" s="110" t="s">
        <v>27</v>
      </c>
      <c r="B69" s="111" t="s">
        <v>92</v>
      </c>
      <c r="C69" s="110" t="s">
        <v>78</v>
      </c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1" t="s">
        <v>92</v>
      </c>
      <c r="V69" s="110" t="s">
        <v>27</v>
      </c>
      <c r="W69" s="111" t="s">
        <v>92</v>
      </c>
      <c r="X69" s="110" t="s">
        <v>78</v>
      </c>
      <c r="Y69" s="110"/>
      <c r="Z69" s="110"/>
      <c r="AA69" s="110"/>
      <c r="AB69" s="110"/>
      <c r="AC69" s="110"/>
      <c r="AD69" s="110"/>
      <c r="AE69" s="110"/>
      <c r="AF69" s="110"/>
      <c r="AG69" s="110"/>
      <c r="AH69" s="110"/>
      <c r="AI69" s="110"/>
      <c r="AJ69" s="110"/>
      <c r="AK69" s="110"/>
      <c r="AL69" s="110"/>
      <c r="AM69" s="110"/>
      <c r="AN69" s="110"/>
      <c r="AO69" s="111" t="s">
        <v>92</v>
      </c>
      <c r="AQ69" s="110" t="s">
        <v>27</v>
      </c>
      <c r="AR69" s="111" t="s">
        <v>92</v>
      </c>
      <c r="AS69" s="110" t="s">
        <v>78</v>
      </c>
      <c r="AT69" s="110"/>
      <c r="AU69" s="110"/>
      <c r="AV69" s="110"/>
      <c r="AW69" s="110"/>
      <c r="AX69" s="110"/>
      <c r="AY69" s="110"/>
      <c r="AZ69" s="110"/>
      <c r="BA69" s="110"/>
      <c r="BB69" s="110"/>
      <c r="BC69" s="110"/>
      <c r="BD69" s="110"/>
      <c r="BE69" s="110"/>
      <c r="BF69" s="110"/>
      <c r="BG69" s="110"/>
      <c r="BH69" s="110"/>
      <c r="BI69" s="110"/>
      <c r="BJ69" s="111" t="s">
        <v>92</v>
      </c>
    </row>
    <row r="70" spans="1:62" ht="15.75">
      <c r="A70" s="110"/>
      <c r="B70" s="111"/>
      <c r="C70" s="39">
        <v>9</v>
      </c>
      <c r="D70" s="39">
        <v>8</v>
      </c>
      <c r="E70" s="39">
        <v>7</v>
      </c>
      <c r="F70" s="39">
        <v>6</v>
      </c>
      <c r="G70" s="39">
        <v>5</v>
      </c>
      <c r="H70" s="39">
        <v>4</v>
      </c>
      <c r="I70" s="39">
        <v>3</v>
      </c>
      <c r="J70" s="39">
        <v>2</v>
      </c>
      <c r="K70" s="39">
        <v>1</v>
      </c>
      <c r="L70" s="39">
        <v>2</v>
      </c>
      <c r="M70" s="39">
        <v>3</v>
      </c>
      <c r="N70" s="39">
        <v>4</v>
      </c>
      <c r="O70" s="39">
        <v>5</v>
      </c>
      <c r="P70" s="39">
        <v>6</v>
      </c>
      <c r="Q70" s="39">
        <v>7</v>
      </c>
      <c r="R70" s="39">
        <v>8</v>
      </c>
      <c r="S70" s="39">
        <v>9</v>
      </c>
      <c r="T70" s="111"/>
      <c r="V70" s="110"/>
      <c r="W70" s="111"/>
      <c r="X70" s="39">
        <v>9</v>
      </c>
      <c r="Y70" s="39">
        <v>8</v>
      </c>
      <c r="Z70" s="39">
        <v>7</v>
      </c>
      <c r="AA70" s="39">
        <v>6</v>
      </c>
      <c r="AB70" s="39">
        <v>5</v>
      </c>
      <c r="AC70" s="39">
        <v>4</v>
      </c>
      <c r="AD70" s="39">
        <v>3</v>
      </c>
      <c r="AE70" s="39">
        <v>2</v>
      </c>
      <c r="AF70" s="39">
        <v>1</v>
      </c>
      <c r="AG70" s="39">
        <v>2</v>
      </c>
      <c r="AH70" s="39">
        <v>3</v>
      </c>
      <c r="AI70" s="39">
        <v>4</v>
      </c>
      <c r="AJ70" s="39">
        <v>5</v>
      </c>
      <c r="AK70" s="39">
        <v>6</v>
      </c>
      <c r="AL70" s="39">
        <v>7</v>
      </c>
      <c r="AM70" s="39">
        <v>8</v>
      </c>
      <c r="AN70" s="39">
        <v>9</v>
      </c>
      <c r="AO70" s="111"/>
      <c r="AQ70" s="110"/>
      <c r="AR70" s="111"/>
      <c r="AS70" s="39">
        <v>9</v>
      </c>
      <c r="AT70" s="39">
        <v>8</v>
      </c>
      <c r="AU70" s="39">
        <v>7</v>
      </c>
      <c r="AV70" s="39">
        <v>6</v>
      </c>
      <c r="AW70" s="39">
        <v>5</v>
      </c>
      <c r="AX70" s="39">
        <v>4</v>
      </c>
      <c r="AY70" s="39">
        <v>3</v>
      </c>
      <c r="AZ70" s="39">
        <v>2</v>
      </c>
      <c r="BA70" s="39">
        <v>1</v>
      </c>
      <c r="BB70" s="39">
        <v>2</v>
      </c>
      <c r="BC70" s="39">
        <v>3</v>
      </c>
      <c r="BD70" s="39">
        <v>4</v>
      </c>
      <c r="BE70" s="39">
        <v>5</v>
      </c>
      <c r="BF70" s="39">
        <v>6</v>
      </c>
      <c r="BG70" s="39">
        <v>7</v>
      </c>
      <c r="BH70" s="39">
        <v>8</v>
      </c>
      <c r="BI70" s="39">
        <v>9</v>
      </c>
      <c r="BJ70" s="111"/>
    </row>
    <row r="71" spans="1:62" ht="15.75">
      <c r="A71" s="105">
        <v>1</v>
      </c>
      <c r="B71" s="107" t="s">
        <v>87</v>
      </c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88"/>
      <c r="N71" s="39"/>
      <c r="O71" s="39"/>
      <c r="P71" s="39"/>
      <c r="Q71" s="39"/>
      <c r="R71" s="39"/>
      <c r="S71" s="39"/>
      <c r="T71" s="41" t="s">
        <v>88</v>
      </c>
      <c r="V71" s="105">
        <v>1</v>
      </c>
      <c r="W71" s="107" t="s">
        <v>87</v>
      </c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88"/>
      <c r="AI71" s="39"/>
      <c r="AJ71" s="39"/>
      <c r="AK71" s="39"/>
      <c r="AL71" s="39"/>
      <c r="AM71" s="39"/>
      <c r="AN71" s="39"/>
      <c r="AO71" s="41" t="s">
        <v>88</v>
      </c>
      <c r="AQ71" s="105">
        <v>1</v>
      </c>
      <c r="AR71" s="107" t="s">
        <v>87</v>
      </c>
      <c r="AS71" s="39"/>
      <c r="AT71" s="39"/>
      <c r="AU71" s="88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41" t="s">
        <v>88</v>
      </c>
    </row>
    <row r="72" spans="1:62" ht="31.5">
      <c r="A72" s="106"/>
      <c r="B72" s="108"/>
      <c r="C72" s="39"/>
      <c r="D72" s="39"/>
      <c r="E72" s="39"/>
      <c r="F72" s="39"/>
      <c r="G72" s="39"/>
      <c r="H72" s="39"/>
      <c r="I72" s="39"/>
      <c r="J72" s="39"/>
      <c r="K72" s="39"/>
      <c r="L72" s="88"/>
      <c r="M72" s="39"/>
      <c r="N72" s="39"/>
      <c r="O72" s="39"/>
      <c r="P72" s="39"/>
      <c r="Q72" s="39"/>
      <c r="R72" s="39"/>
      <c r="S72" s="39"/>
      <c r="T72" s="41" t="s">
        <v>89</v>
      </c>
      <c r="V72" s="106"/>
      <c r="W72" s="108"/>
      <c r="X72" s="39"/>
      <c r="Y72" s="39"/>
      <c r="Z72" s="39"/>
      <c r="AA72" s="39"/>
      <c r="AB72" s="39"/>
      <c r="AC72" s="39"/>
      <c r="AD72" s="39"/>
      <c r="AE72" s="88"/>
      <c r="AF72" s="39"/>
      <c r="AG72" s="39"/>
      <c r="AH72" s="39"/>
      <c r="AI72" s="39"/>
      <c r="AJ72" s="39"/>
      <c r="AK72" s="39"/>
      <c r="AL72" s="39"/>
      <c r="AM72" s="39"/>
      <c r="AN72" s="39"/>
      <c r="AO72" s="41" t="s">
        <v>89</v>
      </c>
      <c r="AQ72" s="106"/>
      <c r="AR72" s="108"/>
      <c r="AS72" s="39"/>
      <c r="AT72" s="39"/>
      <c r="AU72" s="39"/>
      <c r="AV72" s="39"/>
      <c r="AW72" s="39"/>
      <c r="AX72" s="39"/>
      <c r="AY72" s="39"/>
      <c r="AZ72" s="88"/>
      <c r="BA72" s="39"/>
      <c r="BB72" s="39"/>
      <c r="BC72" s="39"/>
      <c r="BD72" s="39"/>
      <c r="BE72" s="39"/>
      <c r="BF72" s="39"/>
      <c r="BG72" s="39"/>
      <c r="BH72" s="39"/>
      <c r="BI72" s="39"/>
      <c r="BJ72" s="41" t="s">
        <v>89</v>
      </c>
    </row>
    <row r="73" spans="1:62" ht="47.25">
      <c r="A73" s="39">
        <v>2</v>
      </c>
      <c r="B73" s="41" t="s">
        <v>88</v>
      </c>
      <c r="C73" s="39"/>
      <c r="D73" s="39"/>
      <c r="E73" s="39"/>
      <c r="F73" s="39"/>
      <c r="G73" s="39"/>
      <c r="H73" s="39"/>
      <c r="I73" s="39"/>
      <c r="J73" s="39"/>
      <c r="K73" s="88"/>
      <c r="L73" s="39"/>
      <c r="M73" s="39"/>
      <c r="N73" s="39"/>
      <c r="O73" s="39"/>
      <c r="P73" s="39"/>
      <c r="Q73" s="39"/>
      <c r="R73" s="39"/>
      <c r="S73" s="39"/>
      <c r="T73" s="41" t="s">
        <v>89</v>
      </c>
      <c r="V73" s="39">
        <v>2</v>
      </c>
      <c r="W73" s="41" t="s">
        <v>88</v>
      </c>
      <c r="X73" s="39"/>
      <c r="Y73" s="39"/>
      <c r="Z73" s="39"/>
      <c r="AA73" s="39"/>
      <c r="AB73" s="88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41" t="s">
        <v>89</v>
      </c>
      <c r="AQ73" s="39">
        <v>2</v>
      </c>
      <c r="AR73" s="41" t="s">
        <v>88</v>
      </c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88"/>
      <c r="BF73" s="39"/>
      <c r="BG73" s="39"/>
      <c r="BH73" s="39"/>
      <c r="BI73" s="39"/>
      <c r="BJ73" s="41" t="s">
        <v>89</v>
      </c>
    </row>
    <row r="74" spans="1:62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</row>
    <row r="75" spans="1:62" ht="15.75">
      <c r="A75" s="109" t="s">
        <v>96</v>
      </c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V75" s="109" t="s">
        <v>96</v>
      </c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109"/>
      <c r="AK75" s="109"/>
      <c r="AL75" s="109"/>
      <c r="AM75" s="109"/>
      <c r="AN75" s="109"/>
      <c r="AO75" s="109"/>
      <c r="AQ75" s="109" t="s">
        <v>96</v>
      </c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  <c r="BH75" s="109"/>
      <c r="BI75" s="109"/>
      <c r="BJ75" s="109"/>
    </row>
    <row r="76" spans="1:62" ht="15.75">
      <c r="A76" s="112" t="s">
        <v>107</v>
      </c>
      <c r="B76" s="112"/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V76" s="112" t="s">
        <v>107</v>
      </c>
      <c r="W76" s="112"/>
      <c r="X76" s="112"/>
      <c r="Y76" s="112"/>
      <c r="Z76" s="112"/>
      <c r="AA76" s="112"/>
      <c r="AB76" s="112"/>
      <c r="AC76" s="112"/>
      <c r="AD76" s="112"/>
      <c r="AE76" s="112"/>
      <c r="AF76" s="112"/>
      <c r="AG76" s="112"/>
      <c r="AH76" s="112"/>
      <c r="AI76" s="112"/>
      <c r="AJ76" s="112"/>
      <c r="AK76" s="112"/>
      <c r="AL76" s="112"/>
      <c r="AM76" s="112"/>
      <c r="AN76" s="112"/>
      <c r="AO76" s="112"/>
      <c r="AQ76" s="109" t="s">
        <v>107</v>
      </c>
      <c r="AR76" s="109"/>
      <c r="AS76" s="109"/>
      <c r="AT76" s="109"/>
      <c r="AU76" s="109"/>
      <c r="AV76" s="109"/>
      <c r="AW76" s="109"/>
      <c r="AX76" s="109"/>
      <c r="AY76" s="109"/>
      <c r="AZ76" s="109"/>
      <c r="BA76" s="109"/>
      <c r="BB76" s="109"/>
      <c r="BC76" s="109"/>
      <c r="BD76" s="109"/>
      <c r="BE76" s="109"/>
      <c r="BF76" s="109"/>
      <c r="BG76" s="109"/>
      <c r="BH76" s="109"/>
      <c r="BI76" s="109"/>
      <c r="BJ76" s="109"/>
    </row>
    <row r="77" spans="1:62" ht="15.75">
      <c r="A77" s="110" t="s">
        <v>27</v>
      </c>
      <c r="B77" s="111" t="s">
        <v>92</v>
      </c>
      <c r="C77" s="110" t="s">
        <v>78</v>
      </c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1" t="s">
        <v>92</v>
      </c>
      <c r="V77" s="110" t="s">
        <v>27</v>
      </c>
      <c r="W77" s="111" t="s">
        <v>92</v>
      </c>
      <c r="X77" s="110" t="s">
        <v>78</v>
      </c>
      <c r="Y77" s="110"/>
      <c r="Z77" s="110"/>
      <c r="AA77" s="110"/>
      <c r="AB77" s="110"/>
      <c r="AC77" s="110"/>
      <c r="AD77" s="110"/>
      <c r="AE77" s="110"/>
      <c r="AF77" s="110"/>
      <c r="AG77" s="110"/>
      <c r="AH77" s="110"/>
      <c r="AI77" s="110"/>
      <c r="AJ77" s="110"/>
      <c r="AK77" s="110"/>
      <c r="AL77" s="110"/>
      <c r="AM77" s="110"/>
      <c r="AN77" s="110"/>
      <c r="AO77" s="111" t="s">
        <v>92</v>
      </c>
      <c r="AQ77" s="110" t="s">
        <v>27</v>
      </c>
      <c r="AR77" s="111" t="s">
        <v>92</v>
      </c>
      <c r="AS77" s="110" t="s">
        <v>78</v>
      </c>
      <c r="AT77" s="110"/>
      <c r="AU77" s="110"/>
      <c r="AV77" s="110"/>
      <c r="AW77" s="110"/>
      <c r="AX77" s="110"/>
      <c r="AY77" s="110"/>
      <c r="AZ77" s="110"/>
      <c r="BA77" s="110"/>
      <c r="BB77" s="110"/>
      <c r="BC77" s="110"/>
      <c r="BD77" s="110"/>
      <c r="BE77" s="110"/>
      <c r="BF77" s="110"/>
      <c r="BG77" s="110"/>
      <c r="BH77" s="110"/>
      <c r="BI77" s="110"/>
      <c r="BJ77" s="111" t="s">
        <v>92</v>
      </c>
    </row>
    <row r="78" spans="1:62" ht="15.75">
      <c r="A78" s="110"/>
      <c r="B78" s="111"/>
      <c r="C78" s="39">
        <v>9</v>
      </c>
      <c r="D78" s="39">
        <v>8</v>
      </c>
      <c r="E78" s="39">
        <v>7</v>
      </c>
      <c r="F78" s="39">
        <v>6</v>
      </c>
      <c r="G78" s="39">
        <v>5</v>
      </c>
      <c r="H78" s="39">
        <v>4</v>
      </c>
      <c r="I78" s="39">
        <v>3</v>
      </c>
      <c r="J78" s="39">
        <v>2</v>
      </c>
      <c r="K78" s="39">
        <v>1</v>
      </c>
      <c r="L78" s="39">
        <v>2</v>
      </c>
      <c r="M78" s="39">
        <v>3</v>
      </c>
      <c r="N78" s="39">
        <v>4</v>
      </c>
      <c r="O78" s="39">
        <v>5</v>
      </c>
      <c r="P78" s="39">
        <v>6</v>
      </c>
      <c r="Q78" s="39">
        <v>7</v>
      </c>
      <c r="R78" s="39">
        <v>8</v>
      </c>
      <c r="S78" s="39">
        <v>9</v>
      </c>
      <c r="T78" s="111"/>
      <c r="V78" s="110"/>
      <c r="W78" s="111"/>
      <c r="X78" s="39">
        <v>9</v>
      </c>
      <c r="Y78" s="39">
        <v>8</v>
      </c>
      <c r="Z78" s="39">
        <v>7</v>
      </c>
      <c r="AA78" s="39">
        <v>6</v>
      </c>
      <c r="AB78" s="39">
        <v>5</v>
      </c>
      <c r="AC78" s="39">
        <v>4</v>
      </c>
      <c r="AD78" s="39">
        <v>3</v>
      </c>
      <c r="AE78" s="39">
        <v>2</v>
      </c>
      <c r="AF78" s="39">
        <v>1</v>
      </c>
      <c r="AG78" s="39">
        <v>2</v>
      </c>
      <c r="AH78" s="39">
        <v>3</v>
      </c>
      <c r="AI78" s="39">
        <v>4</v>
      </c>
      <c r="AJ78" s="39">
        <v>5</v>
      </c>
      <c r="AK78" s="39">
        <v>6</v>
      </c>
      <c r="AL78" s="39">
        <v>7</v>
      </c>
      <c r="AM78" s="39">
        <v>8</v>
      </c>
      <c r="AN78" s="39">
        <v>9</v>
      </c>
      <c r="AO78" s="111"/>
      <c r="AQ78" s="110"/>
      <c r="AR78" s="111"/>
      <c r="AS78" s="39">
        <v>9</v>
      </c>
      <c r="AT78" s="39">
        <v>8</v>
      </c>
      <c r="AU78" s="39">
        <v>7</v>
      </c>
      <c r="AV78" s="39">
        <v>6</v>
      </c>
      <c r="AW78" s="39">
        <v>5</v>
      </c>
      <c r="AX78" s="39">
        <v>4</v>
      </c>
      <c r="AY78" s="39">
        <v>3</v>
      </c>
      <c r="AZ78" s="39">
        <v>2</v>
      </c>
      <c r="BA78" s="39">
        <v>1</v>
      </c>
      <c r="BB78" s="39">
        <v>2</v>
      </c>
      <c r="BC78" s="39">
        <v>3</v>
      </c>
      <c r="BD78" s="39">
        <v>4</v>
      </c>
      <c r="BE78" s="39">
        <v>5</v>
      </c>
      <c r="BF78" s="39">
        <v>6</v>
      </c>
      <c r="BG78" s="39">
        <v>7</v>
      </c>
      <c r="BH78" s="39">
        <v>8</v>
      </c>
      <c r="BI78" s="39">
        <v>9</v>
      </c>
      <c r="BJ78" s="111"/>
    </row>
    <row r="79" spans="1:62" ht="15.75">
      <c r="A79" s="105">
        <v>1</v>
      </c>
      <c r="B79" s="107" t="s">
        <v>87</v>
      </c>
      <c r="C79" s="39"/>
      <c r="D79" s="39"/>
      <c r="E79" s="39"/>
      <c r="F79" s="39"/>
      <c r="G79" s="39"/>
      <c r="H79" s="39"/>
      <c r="I79" s="39"/>
      <c r="J79" s="39"/>
      <c r="K79" s="39"/>
      <c r="L79" s="88"/>
      <c r="M79" s="39"/>
      <c r="N79" s="39"/>
      <c r="O79" s="39"/>
      <c r="P79" s="39"/>
      <c r="Q79" s="39"/>
      <c r="R79" s="39"/>
      <c r="S79" s="39"/>
      <c r="T79" s="41" t="s">
        <v>88</v>
      </c>
      <c r="V79" s="105">
        <v>1</v>
      </c>
      <c r="W79" s="107" t="s">
        <v>87</v>
      </c>
      <c r="X79" s="39"/>
      <c r="Y79" s="39"/>
      <c r="Z79" s="39"/>
      <c r="AA79" s="39"/>
      <c r="AB79" s="39"/>
      <c r="AC79" s="39"/>
      <c r="AD79" s="39"/>
      <c r="AE79" s="88"/>
      <c r="AF79" s="39"/>
      <c r="AG79" s="39"/>
      <c r="AH79" s="39"/>
      <c r="AI79" s="39"/>
      <c r="AJ79" s="39"/>
      <c r="AK79" s="39"/>
      <c r="AL79" s="39"/>
      <c r="AM79" s="39"/>
      <c r="AN79" s="39"/>
      <c r="AO79" s="41" t="s">
        <v>88</v>
      </c>
      <c r="AQ79" s="105">
        <v>1</v>
      </c>
      <c r="AR79" s="107" t="s">
        <v>87</v>
      </c>
      <c r="AS79" s="39"/>
      <c r="AT79" s="39"/>
      <c r="AU79" s="39"/>
      <c r="AV79" s="88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41" t="s">
        <v>88</v>
      </c>
    </row>
    <row r="80" spans="1:62" ht="31.5">
      <c r="A80" s="106"/>
      <c r="B80" s="108"/>
      <c r="C80" s="39"/>
      <c r="D80" s="39"/>
      <c r="E80" s="39"/>
      <c r="F80" s="39"/>
      <c r="G80" s="39"/>
      <c r="H80" s="39"/>
      <c r="I80" s="88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41" t="s">
        <v>89</v>
      </c>
      <c r="V80" s="106"/>
      <c r="W80" s="108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88"/>
      <c r="AK80" s="39"/>
      <c r="AL80" s="39"/>
      <c r="AM80" s="39"/>
      <c r="AN80" s="39"/>
      <c r="AO80" s="41" t="s">
        <v>89</v>
      </c>
      <c r="AQ80" s="106"/>
      <c r="AR80" s="108"/>
      <c r="AS80" s="39"/>
      <c r="AT80" s="39"/>
      <c r="AU80" s="39"/>
      <c r="AV80" s="39"/>
      <c r="AW80" s="39"/>
      <c r="AX80" s="39"/>
      <c r="AY80" s="88"/>
      <c r="AZ80" s="39"/>
      <c r="BA80" s="39"/>
      <c r="BB80" s="39"/>
      <c r="BC80" s="39"/>
      <c r="BD80" s="39"/>
      <c r="BE80" s="39"/>
      <c r="BF80" s="39"/>
      <c r="BG80" s="39"/>
      <c r="BH80" s="39"/>
      <c r="BI80" s="39"/>
      <c r="BJ80" s="41" t="s">
        <v>89</v>
      </c>
    </row>
    <row r="81" spans="1:62" ht="47.25">
      <c r="A81" s="39">
        <v>2</v>
      </c>
      <c r="B81" s="41" t="s">
        <v>88</v>
      </c>
      <c r="C81" s="39"/>
      <c r="D81" s="39"/>
      <c r="E81" s="39"/>
      <c r="F81" s="39"/>
      <c r="G81" s="39"/>
      <c r="H81" s="39"/>
      <c r="I81" s="88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41" t="s">
        <v>89</v>
      </c>
      <c r="V81" s="39">
        <v>2</v>
      </c>
      <c r="W81" s="41" t="s">
        <v>88</v>
      </c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88"/>
      <c r="AI81" s="39"/>
      <c r="AJ81" s="39"/>
      <c r="AK81" s="39"/>
      <c r="AL81" s="39"/>
      <c r="AM81" s="39"/>
      <c r="AN81" s="39"/>
      <c r="AO81" s="41" t="s">
        <v>89</v>
      </c>
      <c r="AQ81" s="39">
        <v>2</v>
      </c>
      <c r="AR81" s="41" t="s">
        <v>88</v>
      </c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88"/>
      <c r="BE81" s="39"/>
      <c r="BF81" s="39"/>
      <c r="BG81" s="39"/>
      <c r="BH81" s="39"/>
      <c r="BI81" s="39"/>
      <c r="BJ81" s="41" t="s">
        <v>89</v>
      </c>
    </row>
    <row r="82" spans="1:62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</row>
    <row r="83" spans="1:62" ht="20.25">
      <c r="A83" s="113" t="s">
        <v>97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V83" s="113" t="s">
        <v>97</v>
      </c>
      <c r="W83" s="113"/>
      <c r="X83" s="113"/>
      <c r="Y83" s="113"/>
      <c r="Z83" s="113"/>
      <c r="AA83" s="113"/>
      <c r="AB83" s="113"/>
      <c r="AC83" s="113"/>
      <c r="AD83" s="113"/>
      <c r="AE83" s="113"/>
      <c r="AF83" s="113"/>
      <c r="AG83" s="113"/>
      <c r="AH83" s="113"/>
      <c r="AI83" s="113"/>
      <c r="AJ83" s="113"/>
      <c r="AK83" s="113"/>
      <c r="AL83" s="113"/>
      <c r="AM83" s="113"/>
      <c r="AN83" s="113"/>
      <c r="AO83" s="113"/>
      <c r="AQ83" s="113" t="s">
        <v>97</v>
      </c>
      <c r="AR83" s="113"/>
      <c r="AS83" s="113"/>
      <c r="AT83" s="113"/>
      <c r="AU83" s="113"/>
      <c r="AV83" s="113"/>
      <c r="AW83" s="113"/>
      <c r="AX83" s="113"/>
      <c r="AY83" s="113"/>
      <c r="AZ83" s="113"/>
      <c r="BA83" s="113"/>
      <c r="BB83" s="113"/>
      <c r="BC83" s="113"/>
      <c r="BD83" s="113"/>
      <c r="BE83" s="113"/>
      <c r="BF83" s="113"/>
      <c r="BG83" s="113"/>
      <c r="BH83" s="113"/>
      <c r="BI83" s="113"/>
      <c r="BJ83" s="113"/>
    </row>
    <row r="84" spans="1:62" ht="15.75">
      <c r="A84" s="109" t="s">
        <v>98</v>
      </c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09"/>
      <c r="S84" s="109"/>
      <c r="T84" s="109"/>
      <c r="V84" s="109" t="s">
        <v>98</v>
      </c>
      <c r="W84" s="109"/>
      <c r="X84" s="109"/>
      <c r="Y84" s="109"/>
      <c r="Z84" s="109"/>
      <c r="AA84" s="109"/>
      <c r="AB84" s="109"/>
      <c r="AC84" s="109"/>
      <c r="AD84" s="109"/>
      <c r="AE84" s="109"/>
      <c r="AF84" s="109"/>
      <c r="AG84" s="109"/>
      <c r="AH84" s="109"/>
      <c r="AI84" s="109"/>
      <c r="AJ84" s="109"/>
      <c r="AK84" s="109"/>
      <c r="AL84" s="109"/>
      <c r="AM84" s="109"/>
      <c r="AN84" s="109"/>
      <c r="AO84" s="109"/>
      <c r="AQ84" s="109" t="s">
        <v>98</v>
      </c>
      <c r="AR84" s="109"/>
      <c r="AS84" s="109"/>
      <c r="AT84" s="109"/>
      <c r="AU84" s="109"/>
      <c r="AV84" s="109"/>
      <c r="AW84" s="109"/>
      <c r="AX84" s="109"/>
      <c r="AY84" s="109"/>
      <c r="AZ84" s="109"/>
      <c r="BA84" s="109"/>
      <c r="BB84" s="109"/>
      <c r="BC84" s="109"/>
      <c r="BD84" s="109"/>
      <c r="BE84" s="109"/>
      <c r="BF84" s="109"/>
      <c r="BG84" s="109"/>
      <c r="BH84" s="109"/>
      <c r="BI84" s="109"/>
      <c r="BJ84" s="109"/>
    </row>
    <row r="85" spans="1:62" ht="15.75">
      <c r="A85" s="112" t="s">
        <v>108</v>
      </c>
      <c r="B85" s="112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V85" s="112" t="s">
        <v>108</v>
      </c>
      <c r="W85" s="112"/>
      <c r="X85" s="112"/>
      <c r="Y85" s="112"/>
      <c r="Z85" s="112"/>
      <c r="AA85" s="112"/>
      <c r="AB85" s="112"/>
      <c r="AC85" s="112"/>
      <c r="AD85" s="112"/>
      <c r="AE85" s="112"/>
      <c r="AF85" s="112"/>
      <c r="AG85" s="112"/>
      <c r="AH85" s="112"/>
      <c r="AI85" s="112"/>
      <c r="AJ85" s="112"/>
      <c r="AK85" s="112"/>
      <c r="AL85" s="112"/>
      <c r="AM85" s="112"/>
      <c r="AN85" s="112"/>
      <c r="AO85" s="112"/>
      <c r="AQ85" s="109" t="s">
        <v>108</v>
      </c>
      <c r="AR85" s="109"/>
      <c r="AS85" s="109"/>
      <c r="AT85" s="109"/>
      <c r="AU85" s="109"/>
      <c r="AV85" s="109"/>
      <c r="AW85" s="109"/>
      <c r="AX85" s="109"/>
      <c r="AY85" s="109"/>
      <c r="AZ85" s="109"/>
      <c r="BA85" s="109"/>
      <c r="BB85" s="109"/>
      <c r="BC85" s="109"/>
      <c r="BD85" s="109"/>
      <c r="BE85" s="109"/>
      <c r="BF85" s="109"/>
      <c r="BG85" s="109"/>
      <c r="BH85" s="109"/>
      <c r="BI85" s="109"/>
      <c r="BJ85" s="109"/>
    </row>
    <row r="86" spans="1:62" ht="15.75">
      <c r="A86" s="110" t="s">
        <v>27</v>
      </c>
      <c r="B86" s="111" t="s">
        <v>92</v>
      </c>
      <c r="C86" s="110" t="s">
        <v>78</v>
      </c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1" t="s">
        <v>92</v>
      </c>
      <c r="V86" s="110" t="s">
        <v>27</v>
      </c>
      <c r="W86" s="111" t="s">
        <v>92</v>
      </c>
      <c r="X86" s="110" t="s">
        <v>78</v>
      </c>
      <c r="Y86" s="110"/>
      <c r="Z86" s="110"/>
      <c r="AA86" s="110"/>
      <c r="AB86" s="110"/>
      <c r="AC86" s="110"/>
      <c r="AD86" s="110"/>
      <c r="AE86" s="110"/>
      <c r="AF86" s="110"/>
      <c r="AG86" s="110"/>
      <c r="AH86" s="110"/>
      <c r="AI86" s="110"/>
      <c r="AJ86" s="110"/>
      <c r="AK86" s="110"/>
      <c r="AL86" s="110"/>
      <c r="AM86" s="110"/>
      <c r="AN86" s="110"/>
      <c r="AO86" s="111" t="s">
        <v>92</v>
      </c>
      <c r="AQ86" s="110" t="s">
        <v>27</v>
      </c>
      <c r="AR86" s="111" t="s">
        <v>92</v>
      </c>
      <c r="AS86" s="110" t="s">
        <v>78</v>
      </c>
      <c r="AT86" s="110"/>
      <c r="AU86" s="110"/>
      <c r="AV86" s="110"/>
      <c r="AW86" s="110"/>
      <c r="AX86" s="110"/>
      <c r="AY86" s="110"/>
      <c r="AZ86" s="110"/>
      <c r="BA86" s="110"/>
      <c r="BB86" s="110"/>
      <c r="BC86" s="110"/>
      <c r="BD86" s="110"/>
      <c r="BE86" s="110"/>
      <c r="BF86" s="110"/>
      <c r="BG86" s="110"/>
      <c r="BH86" s="110"/>
      <c r="BI86" s="110"/>
      <c r="BJ86" s="111" t="s">
        <v>92</v>
      </c>
    </row>
    <row r="87" spans="1:62" ht="15.75">
      <c r="A87" s="110"/>
      <c r="B87" s="111"/>
      <c r="C87" s="39">
        <v>9</v>
      </c>
      <c r="D87" s="39">
        <v>8</v>
      </c>
      <c r="E87" s="39">
        <v>7</v>
      </c>
      <c r="F87" s="39">
        <v>6</v>
      </c>
      <c r="G87" s="39">
        <v>5</v>
      </c>
      <c r="H87" s="39">
        <v>4</v>
      </c>
      <c r="I87" s="39">
        <v>3</v>
      </c>
      <c r="J87" s="39">
        <v>2</v>
      </c>
      <c r="K87" s="39">
        <v>1</v>
      </c>
      <c r="L87" s="39">
        <v>2</v>
      </c>
      <c r="M87" s="39">
        <v>3</v>
      </c>
      <c r="N87" s="39">
        <v>4</v>
      </c>
      <c r="O87" s="39">
        <v>5</v>
      </c>
      <c r="P87" s="39">
        <v>6</v>
      </c>
      <c r="Q87" s="39">
        <v>7</v>
      </c>
      <c r="R87" s="39">
        <v>8</v>
      </c>
      <c r="S87" s="39">
        <v>9</v>
      </c>
      <c r="T87" s="111"/>
      <c r="V87" s="110"/>
      <c r="W87" s="111"/>
      <c r="X87" s="39">
        <v>9</v>
      </c>
      <c r="Y87" s="39">
        <v>8</v>
      </c>
      <c r="Z87" s="39">
        <v>7</v>
      </c>
      <c r="AA87" s="39">
        <v>6</v>
      </c>
      <c r="AB87" s="39">
        <v>5</v>
      </c>
      <c r="AC87" s="39">
        <v>4</v>
      </c>
      <c r="AD87" s="39">
        <v>3</v>
      </c>
      <c r="AE87" s="39">
        <v>2</v>
      </c>
      <c r="AF87" s="39">
        <v>1</v>
      </c>
      <c r="AG87" s="39">
        <v>2</v>
      </c>
      <c r="AH87" s="39">
        <v>3</v>
      </c>
      <c r="AI87" s="39">
        <v>4</v>
      </c>
      <c r="AJ87" s="39">
        <v>5</v>
      </c>
      <c r="AK87" s="39">
        <v>6</v>
      </c>
      <c r="AL87" s="39">
        <v>7</v>
      </c>
      <c r="AM87" s="39">
        <v>8</v>
      </c>
      <c r="AN87" s="39">
        <v>9</v>
      </c>
      <c r="AO87" s="111"/>
      <c r="AQ87" s="110"/>
      <c r="AR87" s="111"/>
      <c r="AS87" s="39">
        <v>9</v>
      </c>
      <c r="AT87" s="39">
        <v>8</v>
      </c>
      <c r="AU87" s="39">
        <v>7</v>
      </c>
      <c r="AV87" s="39">
        <v>6</v>
      </c>
      <c r="AW87" s="39">
        <v>5</v>
      </c>
      <c r="AX87" s="39">
        <v>4</v>
      </c>
      <c r="AY87" s="39">
        <v>3</v>
      </c>
      <c r="AZ87" s="39">
        <v>2</v>
      </c>
      <c r="BA87" s="39">
        <v>1</v>
      </c>
      <c r="BB87" s="39">
        <v>2</v>
      </c>
      <c r="BC87" s="39">
        <v>3</v>
      </c>
      <c r="BD87" s="39">
        <v>4</v>
      </c>
      <c r="BE87" s="39">
        <v>5</v>
      </c>
      <c r="BF87" s="39">
        <v>6</v>
      </c>
      <c r="BG87" s="39">
        <v>7</v>
      </c>
      <c r="BH87" s="39">
        <v>8</v>
      </c>
      <c r="BI87" s="39">
        <v>9</v>
      </c>
      <c r="BJ87" s="111"/>
    </row>
    <row r="88" spans="1:62" ht="15.75">
      <c r="A88" s="105">
        <v>1</v>
      </c>
      <c r="B88" s="107" t="s">
        <v>87</v>
      </c>
      <c r="C88" s="39"/>
      <c r="D88" s="39"/>
      <c r="E88" s="39"/>
      <c r="F88" s="39"/>
      <c r="G88" s="39"/>
      <c r="H88" s="88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41" t="s">
        <v>88</v>
      </c>
      <c r="V88" s="105">
        <v>1</v>
      </c>
      <c r="W88" s="107" t="s">
        <v>87</v>
      </c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88"/>
      <c r="AM88" s="39"/>
      <c r="AN88" s="39"/>
      <c r="AO88" s="41" t="s">
        <v>88</v>
      </c>
      <c r="AQ88" s="105">
        <v>1</v>
      </c>
      <c r="AR88" s="107" t="s">
        <v>87</v>
      </c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88"/>
      <c r="BF88" s="39"/>
      <c r="BG88" s="39"/>
      <c r="BH88" s="39"/>
      <c r="BI88" s="39"/>
      <c r="BJ88" s="41" t="s">
        <v>88</v>
      </c>
    </row>
    <row r="89" spans="1:62" ht="31.5">
      <c r="A89" s="106"/>
      <c r="B89" s="108"/>
      <c r="C89" s="39"/>
      <c r="D89" s="39"/>
      <c r="E89" s="39"/>
      <c r="F89" s="39"/>
      <c r="G89" s="39"/>
      <c r="H89" s="39"/>
      <c r="I89" s="88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41" t="s">
        <v>89</v>
      </c>
      <c r="V89" s="106"/>
      <c r="W89" s="108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88"/>
      <c r="AI89" s="39"/>
      <c r="AJ89" s="39"/>
      <c r="AK89" s="39"/>
      <c r="AL89" s="39"/>
      <c r="AM89" s="39"/>
      <c r="AN89" s="39"/>
      <c r="AO89" s="41" t="s">
        <v>89</v>
      </c>
      <c r="AQ89" s="106"/>
      <c r="AR89" s="108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88"/>
      <c r="BD89" s="39"/>
      <c r="BE89" s="39"/>
      <c r="BF89" s="39"/>
      <c r="BG89" s="39"/>
      <c r="BH89" s="39"/>
      <c r="BI89" s="39"/>
      <c r="BJ89" s="41" t="s">
        <v>89</v>
      </c>
    </row>
    <row r="90" spans="1:62" ht="47.25">
      <c r="A90" s="39">
        <v>2</v>
      </c>
      <c r="B90" s="41" t="s">
        <v>88</v>
      </c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88"/>
      <c r="N90" s="39"/>
      <c r="O90" s="39"/>
      <c r="P90" s="39"/>
      <c r="Q90" s="39"/>
      <c r="R90" s="39"/>
      <c r="S90" s="39"/>
      <c r="T90" s="41" t="s">
        <v>89</v>
      </c>
      <c r="V90" s="39">
        <v>2</v>
      </c>
      <c r="W90" s="41" t="s">
        <v>88</v>
      </c>
      <c r="X90" s="39"/>
      <c r="Y90" s="39"/>
      <c r="Z90" s="39"/>
      <c r="AA90" s="39"/>
      <c r="AB90" s="39"/>
      <c r="AC90" s="88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41" t="s">
        <v>89</v>
      </c>
      <c r="AQ90" s="39">
        <v>2</v>
      </c>
      <c r="AR90" s="41" t="s">
        <v>88</v>
      </c>
      <c r="AS90" s="39"/>
      <c r="AT90" s="39"/>
      <c r="AU90" s="39"/>
      <c r="AV90" s="39"/>
      <c r="AW90" s="39"/>
      <c r="AX90" s="39"/>
      <c r="AY90" s="88"/>
      <c r="AZ90" s="39"/>
      <c r="BA90" s="39"/>
      <c r="BB90" s="39"/>
      <c r="BC90" s="39"/>
      <c r="BD90" s="39"/>
      <c r="BE90" s="39"/>
      <c r="BF90" s="39"/>
      <c r="BG90" s="39"/>
      <c r="BH90" s="39"/>
      <c r="BI90" s="39"/>
      <c r="BJ90" s="41" t="s">
        <v>89</v>
      </c>
    </row>
    <row r="91" spans="1:62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</row>
    <row r="92" spans="1:62" ht="15.75">
      <c r="A92" s="109" t="s">
        <v>99</v>
      </c>
      <c r="B92" s="109"/>
      <c r="C92" s="109"/>
      <c r="D92" s="109"/>
      <c r="E92" s="109"/>
      <c r="F92" s="109"/>
      <c r="G92" s="109"/>
      <c r="H92" s="109"/>
      <c r="I92" s="109"/>
      <c r="J92" s="109"/>
      <c r="K92" s="109"/>
      <c r="L92" s="109"/>
      <c r="M92" s="109"/>
      <c r="N92" s="109"/>
      <c r="O92" s="109"/>
      <c r="P92" s="109"/>
      <c r="Q92" s="109"/>
      <c r="R92" s="109"/>
      <c r="S92" s="109"/>
      <c r="T92" s="109"/>
      <c r="V92" s="109" t="s">
        <v>99</v>
      </c>
      <c r="W92" s="109"/>
      <c r="X92" s="109"/>
      <c r="Y92" s="109"/>
      <c r="Z92" s="109"/>
      <c r="AA92" s="109"/>
      <c r="AB92" s="109"/>
      <c r="AC92" s="109"/>
      <c r="AD92" s="109"/>
      <c r="AE92" s="109"/>
      <c r="AF92" s="109"/>
      <c r="AG92" s="109"/>
      <c r="AH92" s="109"/>
      <c r="AI92" s="109"/>
      <c r="AJ92" s="109"/>
      <c r="AK92" s="109"/>
      <c r="AL92" s="109"/>
      <c r="AM92" s="109"/>
      <c r="AN92" s="109"/>
      <c r="AO92" s="109"/>
      <c r="AQ92" s="112" t="s">
        <v>99</v>
      </c>
      <c r="AR92" s="112"/>
      <c r="AS92" s="112"/>
      <c r="AT92" s="112"/>
      <c r="AU92" s="112"/>
      <c r="AV92" s="112"/>
      <c r="AW92" s="112"/>
      <c r="AX92" s="112"/>
      <c r="AY92" s="112"/>
      <c r="AZ92" s="112"/>
      <c r="BA92" s="112"/>
      <c r="BB92" s="112"/>
      <c r="BC92" s="112"/>
      <c r="BD92" s="112"/>
      <c r="BE92" s="112"/>
      <c r="BF92" s="112"/>
      <c r="BG92" s="112"/>
      <c r="BH92" s="112"/>
      <c r="BI92" s="112"/>
      <c r="BJ92" s="112"/>
    </row>
    <row r="93" spans="1:62" ht="15.75">
      <c r="A93" s="112" t="s">
        <v>109</v>
      </c>
      <c r="B93" s="112"/>
      <c r="C93" s="112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2"/>
      <c r="T93" s="112"/>
      <c r="V93" s="112" t="s">
        <v>109</v>
      </c>
      <c r="W93" s="112"/>
      <c r="X93" s="112"/>
      <c r="Y93" s="112"/>
      <c r="Z93" s="112"/>
      <c r="AA93" s="112"/>
      <c r="AB93" s="112"/>
      <c r="AC93" s="112"/>
      <c r="AD93" s="112"/>
      <c r="AE93" s="112"/>
      <c r="AF93" s="112"/>
      <c r="AG93" s="112"/>
      <c r="AH93" s="112"/>
      <c r="AI93" s="112"/>
      <c r="AJ93" s="112"/>
      <c r="AK93" s="112"/>
      <c r="AL93" s="112"/>
      <c r="AM93" s="112"/>
      <c r="AN93" s="112"/>
      <c r="AO93" s="112"/>
      <c r="AQ93" s="112" t="s">
        <v>109</v>
      </c>
      <c r="AR93" s="112"/>
      <c r="AS93" s="112"/>
      <c r="AT93" s="112"/>
      <c r="AU93" s="112"/>
      <c r="AV93" s="112"/>
      <c r="AW93" s="112"/>
      <c r="AX93" s="112"/>
      <c r="AY93" s="112"/>
      <c r="AZ93" s="112"/>
      <c r="BA93" s="112"/>
      <c r="BB93" s="112"/>
      <c r="BC93" s="112"/>
      <c r="BD93" s="112"/>
      <c r="BE93" s="112"/>
      <c r="BF93" s="112"/>
      <c r="BG93" s="112"/>
      <c r="BH93" s="112"/>
      <c r="BI93" s="112"/>
      <c r="BJ93" s="112"/>
    </row>
    <row r="94" spans="1:62" ht="15.75">
      <c r="A94" s="110" t="s">
        <v>27</v>
      </c>
      <c r="B94" s="111" t="s">
        <v>92</v>
      </c>
      <c r="C94" s="110" t="s">
        <v>78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1" t="s">
        <v>92</v>
      </c>
      <c r="V94" s="110" t="s">
        <v>27</v>
      </c>
      <c r="W94" s="111" t="s">
        <v>92</v>
      </c>
      <c r="X94" s="110" t="s">
        <v>78</v>
      </c>
      <c r="Y94" s="110"/>
      <c r="Z94" s="110"/>
      <c r="AA94" s="110"/>
      <c r="AB94" s="110"/>
      <c r="AC94" s="110"/>
      <c r="AD94" s="110"/>
      <c r="AE94" s="110"/>
      <c r="AF94" s="110"/>
      <c r="AG94" s="110"/>
      <c r="AH94" s="110"/>
      <c r="AI94" s="110"/>
      <c r="AJ94" s="110"/>
      <c r="AK94" s="110"/>
      <c r="AL94" s="110"/>
      <c r="AM94" s="110"/>
      <c r="AN94" s="110"/>
      <c r="AO94" s="111" t="s">
        <v>92</v>
      </c>
      <c r="AQ94" s="110" t="s">
        <v>27</v>
      </c>
      <c r="AR94" s="111" t="s">
        <v>92</v>
      </c>
      <c r="AS94" s="110" t="s">
        <v>78</v>
      </c>
      <c r="AT94" s="110"/>
      <c r="AU94" s="110"/>
      <c r="AV94" s="110"/>
      <c r="AW94" s="110"/>
      <c r="AX94" s="110"/>
      <c r="AY94" s="110"/>
      <c r="AZ94" s="110"/>
      <c r="BA94" s="110"/>
      <c r="BB94" s="110"/>
      <c r="BC94" s="110"/>
      <c r="BD94" s="110"/>
      <c r="BE94" s="110"/>
      <c r="BF94" s="110"/>
      <c r="BG94" s="110"/>
      <c r="BH94" s="110"/>
      <c r="BI94" s="110"/>
      <c r="BJ94" s="111" t="s">
        <v>92</v>
      </c>
    </row>
    <row r="95" spans="1:62" ht="15.75">
      <c r="A95" s="110"/>
      <c r="B95" s="111"/>
      <c r="C95" s="39">
        <v>9</v>
      </c>
      <c r="D95" s="39">
        <v>8</v>
      </c>
      <c r="E95" s="39">
        <v>7</v>
      </c>
      <c r="F95" s="39">
        <v>6</v>
      </c>
      <c r="G95" s="39">
        <v>5</v>
      </c>
      <c r="H95" s="39">
        <v>4</v>
      </c>
      <c r="I95" s="39">
        <v>3</v>
      </c>
      <c r="J95" s="39">
        <v>2</v>
      </c>
      <c r="K95" s="39">
        <v>1</v>
      </c>
      <c r="L95" s="39">
        <v>2</v>
      </c>
      <c r="M95" s="39">
        <v>3</v>
      </c>
      <c r="N95" s="39">
        <v>4</v>
      </c>
      <c r="O95" s="39">
        <v>5</v>
      </c>
      <c r="P95" s="39">
        <v>6</v>
      </c>
      <c r="Q95" s="39">
        <v>7</v>
      </c>
      <c r="R95" s="39">
        <v>8</v>
      </c>
      <c r="S95" s="39">
        <v>9</v>
      </c>
      <c r="T95" s="111"/>
      <c r="V95" s="110"/>
      <c r="W95" s="111"/>
      <c r="X95" s="39">
        <v>9</v>
      </c>
      <c r="Y95" s="39">
        <v>8</v>
      </c>
      <c r="Z95" s="39">
        <v>7</v>
      </c>
      <c r="AA95" s="39">
        <v>6</v>
      </c>
      <c r="AB95" s="39">
        <v>5</v>
      </c>
      <c r="AC95" s="39">
        <v>4</v>
      </c>
      <c r="AD95" s="39">
        <v>3</v>
      </c>
      <c r="AE95" s="39">
        <v>2</v>
      </c>
      <c r="AF95" s="39">
        <v>1</v>
      </c>
      <c r="AG95" s="39">
        <v>2</v>
      </c>
      <c r="AH95" s="39">
        <v>3</v>
      </c>
      <c r="AI95" s="39">
        <v>4</v>
      </c>
      <c r="AJ95" s="39">
        <v>5</v>
      </c>
      <c r="AK95" s="39">
        <v>6</v>
      </c>
      <c r="AL95" s="39">
        <v>7</v>
      </c>
      <c r="AM95" s="39">
        <v>8</v>
      </c>
      <c r="AN95" s="39">
        <v>9</v>
      </c>
      <c r="AO95" s="111"/>
      <c r="AQ95" s="110"/>
      <c r="AR95" s="111"/>
      <c r="AS95" s="39">
        <v>9</v>
      </c>
      <c r="AT95" s="39">
        <v>8</v>
      </c>
      <c r="AU95" s="39">
        <v>7</v>
      </c>
      <c r="AV95" s="39">
        <v>6</v>
      </c>
      <c r="AW95" s="39">
        <v>5</v>
      </c>
      <c r="AX95" s="39">
        <v>4</v>
      </c>
      <c r="AY95" s="39">
        <v>3</v>
      </c>
      <c r="AZ95" s="39">
        <v>2</v>
      </c>
      <c r="BA95" s="39">
        <v>1</v>
      </c>
      <c r="BB95" s="39">
        <v>2</v>
      </c>
      <c r="BC95" s="39">
        <v>3</v>
      </c>
      <c r="BD95" s="39">
        <v>4</v>
      </c>
      <c r="BE95" s="39">
        <v>5</v>
      </c>
      <c r="BF95" s="39">
        <v>6</v>
      </c>
      <c r="BG95" s="39">
        <v>7</v>
      </c>
      <c r="BH95" s="39">
        <v>8</v>
      </c>
      <c r="BI95" s="39">
        <v>9</v>
      </c>
      <c r="BJ95" s="111"/>
    </row>
    <row r="96" spans="1:62" ht="15.75">
      <c r="A96" s="105">
        <v>1</v>
      </c>
      <c r="B96" s="107" t="s">
        <v>87</v>
      </c>
      <c r="C96" s="39"/>
      <c r="D96" s="39"/>
      <c r="E96" s="39"/>
      <c r="F96" s="39"/>
      <c r="G96" s="39"/>
      <c r="H96" s="39"/>
      <c r="I96" s="88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41" t="s">
        <v>88</v>
      </c>
      <c r="V96" s="105">
        <v>1</v>
      </c>
      <c r="W96" s="107" t="s">
        <v>87</v>
      </c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88"/>
      <c r="AK96" s="39"/>
      <c r="AL96" s="39"/>
      <c r="AM96" s="39"/>
      <c r="AN96" s="39"/>
      <c r="AO96" s="41" t="s">
        <v>88</v>
      </c>
      <c r="AQ96" s="105">
        <v>1</v>
      </c>
      <c r="AR96" s="107" t="s">
        <v>87</v>
      </c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88"/>
      <c r="BD96" s="39"/>
      <c r="BE96" s="39"/>
      <c r="BF96" s="39"/>
      <c r="BG96" s="39"/>
      <c r="BH96" s="39"/>
      <c r="BI96" s="39"/>
      <c r="BJ96" s="41" t="s">
        <v>88</v>
      </c>
    </row>
    <row r="97" spans="1:62" ht="31.5">
      <c r="A97" s="106"/>
      <c r="B97" s="108"/>
      <c r="C97" s="39"/>
      <c r="D97" s="39"/>
      <c r="E97" s="39"/>
      <c r="F97" s="39"/>
      <c r="G97" s="88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41" t="s">
        <v>89</v>
      </c>
      <c r="V97" s="106"/>
      <c r="W97" s="108"/>
      <c r="X97" s="39"/>
      <c r="Y97" s="39"/>
      <c r="Z97" s="39"/>
      <c r="AA97" s="39"/>
      <c r="AB97" s="39"/>
      <c r="AC97" s="39"/>
      <c r="AD97" s="88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41" t="s">
        <v>89</v>
      </c>
      <c r="AQ97" s="106"/>
      <c r="AR97" s="108"/>
      <c r="AS97" s="39"/>
      <c r="AT97" s="39"/>
      <c r="AU97" s="39"/>
      <c r="AV97" s="39"/>
      <c r="AW97" s="39"/>
      <c r="AX97" s="39"/>
      <c r="AY97" s="88"/>
      <c r="AZ97" s="39"/>
      <c r="BA97" s="39"/>
      <c r="BB97" s="39"/>
      <c r="BC97" s="39"/>
      <c r="BD97" s="39"/>
      <c r="BE97" s="39"/>
      <c r="BF97" s="39"/>
      <c r="BG97" s="39"/>
      <c r="BH97" s="39"/>
      <c r="BI97" s="39"/>
      <c r="BJ97" s="41" t="s">
        <v>89</v>
      </c>
    </row>
    <row r="98" spans="1:62" ht="47.25">
      <c r="A98" s="39">
        <v>2</v>
      </c>
      <c r="B98" s="41" t="s">
        <v>88</v>
      </c>
      <c r="C98" s="39"/>
      <c r="D98" s="39"/>
      <c r="E98" s="39"/>
      <c r="F98" s="39"/>
      <c r="G98" s="39"/>
      <c r="H98" s="39"/>
      <c r="I98" s="39"/>
      <c r="J98" s="39"/>
      <c r="K98" s="88"/>
      <c r="L98" s="39"/>
      <c r="M98" s="39"/>
      <c r="N98" s="39"/>
      <c r="O98" s="39"/>
      <c r="P98" s="39"/>
      <c r="Q98" s="39"/>
      <c r="R98" s="39"/>
      <c r="S98" s="39"/>
      <c r="T98" s="41" t="s">
        <v>89</v>
      </c>
      <c r="V98" s="39">
        <v>2</v>
      </c>
      <c r="W98" s="41" t="s">
        <v>88</v>
      </c>
      <c r="X98" s="39"/>
      <c r="Y98" s="88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41" t="s">
        <v>89</v>
      </c>
      <c r="AQ98" s="39">
        <v>2</v>
      </c>
      <c r="AR98" s="41" t="s">
        <v>88</v>
      </c>
      <c r="AS98" s="39"/>
      <c r="AT98" s="39"/>
      <c r="AU98" s="88"/>
      <c r="AV98" s="39"/>
      <c r="AW98" s="39"/>
      <c r="AX98" s="39"/>
      <c r="AY98" s="39"/>
      <c r="AZ98" s="39"/>
      <c r="BA98" s="39"/>
      <c r="BB98" s="39"/>
      <c r="BC98" s="39"/>
      <c r="BD98" s="39"/>
      <c r="BE98" s="39"/>
      <c r="BF98" s="39"/>
      <c r="BG98" s="39"/>
      <c r="BH98" s="39"/>
      <c r="BI98" s="39"/>
      <c r="BJ98" s="41" t="s">
        <v>89</v>
      </c>
    </row>
  </sheetData>
  <mergeCells count="261">
    <mergeCell ref="A18:A19"/>
    <mergeCell ref="B18:R18"/>
    <mergeCell ref="A94:A95"/>
    <mergeCell ref="B94:B95"/>
    <mergeCell ref="B4:R4"/>
    <mergeCell ref="A5:A7"/>
    <mergeCell ref="A8:A9"/>
    <mergeCell ref="A12:S12"/>
    <mergeCell ref="A13:A14"/>
    <mergeCell ref="B13:R13"/>
    <mergeCell ref="S13:S14"/>
    <mergeCell ref="A17:S17"/>
    <mergeCell ref="A86:A87"/>
    <mergeCell ref="B86:B87"/>
    <mergeCell ref="A93:T93"/>
    <mergeCell ref="A77:A78"/>
    <mergeCell ref="B77:B78"/>
    <mergeCell ref="A83:T83"/>
    <mergeCell ref="A84:T84"/>
    <mergeCell ref="A69:A70"/>
    <mergeCell ref="B69:B70"/>
    <mergeCell ref="A71:A72"/>
    <mergeCell ref="B71:B72"/>
    <mergeCell ref="A60:A61"/>
    <mergeCell ref="S18:S19"/>
    <mergeCell ref="A22:S22"/>
    <mergeCell ref="A23:A24"/>
    <mergeCell ref="B23:R23"/>
    <mergeCell ref="S23:S24"/>
    <mergeCell ref="A27:S27"/>
    <mergeCell ref="A43:A44"/>
    <mergeCell ref="B43:B44"/>
    <mergeCell ref="A32:T32"/>
    <mergeCell ref="A35:A36"/>
    <mergeCell ref="B35:B36"/>
    <mergeCell ref="A33:T33"/>
    <mergeCell ref="A34:T34"/>
    <mergeCell ref="C35:S35"/>
    <mergeCell ref="A28:A29"/>
    <mergeCell ref="B28:R28"/>
    <mergeCell ref="S28:S29"/>
    <mergeCell ref="T35:T36"/>
    <mergeCell ref="A37:A38"/>
    <mergeCell ref="B37:B38"/>
    <mergeCell ref="A41:T41"/>
    <mergeCell ref="A42:T42"/>
    <mergeCell ref="C43:S43"/>
    <mergeCell ref="T43:T44"/>
    <mergeCell ref="A67:T67"/>
    <mergeCell ref="A68:T68"/>
    <mergeCell ref="C69:S69"/>
    <mergeCell ref="T69:T70"/>
    <mergeCell ref="B45:B46"/>
    <mergeCell ref="A50:T50"/>
    <mergeCell ref="A51:T51"/>
    <mergeCell ref="C52:S52"/>
    <mergeCell ref="T52:T53"/>
    <mergeCell ref="A54:A55"/>
    <mergeCell ref="B54:B55"/>
    <mergeCell ref="C60:S60"/>
    <mergeCell ref="A52:A53"/>
    <mergeCell ref="B52:B53"/>
    <mergeCell ref="A58:T58"/>
    <mergeCell ref="A59:T59"/>
    <mergeCell ref="A49:T49"/>
    <mergeCell ref="A45:A46"/>
    <mergeCell ref="B60:B61"/>
    <mergeCell ref="A66:T66"/>
    <mergeCell ref="B62:B63"/>
    <mergeCell ref="C94:S94"/>
    <mergeCell ref="T94:T95"/>
    <mergeCell ref="A96:A97"/>
    <mergeCell ref="B96:B97"/>
    <mergeCell ref="W4:AM4"/>
    <mergeCell ref="V5:V7"/>
    <mergeCell ref="V8:V9"/>
    <mergeCell ref="V12:AN12"/>
    <mergeCell ref="V13:V14"/>
    <mergeCell ref="W13:AM13"/>
    <mergeCell ref="A85:T85"/>
    <mergeCell ref="C86:S86"/>
    <mergeCell ref="T86:T87"/>
    <mergeCell ref="A88:A89"/>
    <mergeCell ref="B88:B89"/>
    <mergeCell ref="A92:T92"/>
    <mergeCell ref="A75:T75"/>
    <mergeCell ref="A76:T76"/>
    <mergeCell ref="C77:S77"/>
    <mergeCell ref="T77:T78"/>
    <mergeCell ref="A79:A80"/>
    <mergeCell ref="B79:B80"/>
    <mergeCell ref="T60:T61"/>
    <mergeCell ref="A62:A63"/>
    <mergeCell ref="V23:V24"/>
    <mergeCell ref="W23:AM23"/>
    <mergeCell ref="AN23:AN24"/>
    <mergeCell ref="V27:AN27"/>
    <mergeCell ref="V28:V29"/>
    <mergeCell ref="W28:AM28"/>
    <mergeCell ref="AN28:AN29"/>
    <mergeCell ref="AN13:AN14"/>
    <mergeCell ref="V17:AN17"/>
    <mergeCell ref="V18:V19"/>
    <mergeCell ref="W18:AM18"/>
    <mergeCell ref="AN18:AN19"/>
    <mergeCell ref="V22:AN22"/>
    <mergeCell ref="V37:V38"/>
    <mergeCell ref="W37:W38"/>
    <mergeCell ref="V41:AO41"/>
    <mergeCell ref="V42:AO42"/>
    <mergeCell ref="V43:V44"/>
    <mergeCell ref="W43:W44"/>
    <mergeCell ref="X43:AN43"/>
    <mergeCell ref="AO43:AO44"/>
    <mergeCell ref="V32:AO32"/>
    <mergeCell ref="V33:AO33"/>
    <mergeCell ref="V34:AO34"/>
    <mergeCell ref="V35:V36"/>
    <mergeCell ref="W35:W36"/>
    <mergeCell ref="X35:AN35"/>
    <mergeCell ref="AO35:AO36"/>
    <mergeCell ref="V54:V55"/>
    <mergeCell ref="W54:W55"/>
    <mergeCell ref="V58:AO58"/>
    <mergeCell ref="V59:AO59"/>
    <mergeCell ref="V60:V61"/>
    <mergeCell ref="W60:W61"/>
    <mergeCell ref="X60:AN60"/>
    <mergeCell ref="AO60:AO61"/>
    <mergeCell ref="V45:V46"/>
    <mergeCell ref="W45:W46"/>
    <mergeCell ref="V49:AO49"/>
    <mergeCell ref="V50:AO50"/>
    <mergeCell ref="V51:AO51"/>
    <mergeCell ref="V52:V53"/>
    <mergeCell ref="W52:W53"/>
    <mergeCell ref="X52:AN52"/>
    <mergeCell ref="AO52:AO53"/>
    <mergeCell ref="V62:V63"/>
    <mergeCell ref="W62:W63"/>
    <mergeCell ref="V66:AO66"/>
    <mergeCell ref="V67:AO67"/>
    <mergeCell ref="V68:AO68"/>
    <mergeCell ref="V69:V70"/>
    <mergeCell ref="W69:W70"/>
    <mergeCell ref="X69:AN69"/>
    <mergeCell ref="AO69:AO70"/>
    <mergeCell ref="W86:W87"/>
    <mergeCell ref="X86:AN86"/>
    <mergeCell ref="AO86:AO87"/>
    <mergeCell ref="V71:V72"/>
    <mergeCell ref="W71:W72"/>
    <mergeCell ref="V75:AO75"/>
    <mergeCell ref="V76:AO76"/>
    <mergeCell ref="V77:V78"/>
    <mergeCell ref="W77:W78"/>
    <mergeCell ref="X77:AN77"/>
    <mergeCell ref="AO77:AO78"/>
    <mergeCell ref="V96:V97"/>
    <mergeCell ref="W96:W97"/>
    <mergeCell ref="AR4:BH4"/>
    <mergeCell ref="AQ5:AQ7"/>
    <mergeCell ref="AQ8:AQ9"/>
    <mergeCell ref="AQ12:BI12"/>
    <mergeCell ref="AQ13:AQ14"/>
    <mergeCell ref="AR13:BH13"/>
    <mergeCell ref="BI13:BI14"/>
    <mergeCell ref="AQ17:BI17"/>
    <mergeCell ref="V88:V89"/>
    <mergeCell ref="W88:W89"/>
    <mergeCell ref="V92:AO92"/>
    <mergeCell ref="V93:AO93"/>
    <mergeCell ref="V94:V95"/>
    <mergeCell ref="W94:W95"/>
    <mergeCell ref="X94:AN94"/>
    <mergeCell ref="AO94:AO95"/>
    <mergeCell ref="V79:V80"/>
    <mergeCell ref="W79:W80"/>
    <mergeCell ref="V83:AO83"/>
    <mergeCell ref="V84:AO84"/>
    <mergeCell ref="V85:AO85"/>
    <mergeCell ref="V86:V87"/>
    <mergeCell ref="AQ27:BI27"/>
    <mergeCell ref="AQ28:AQ29"/>
    <mergeCell ref="AR28:BH28"/>
    <mergeCell ref="BI28:BI29"/>
    <mergeCell ref="AQ32:BJ32"/>
    <mergeCell ref="AQ33:BJ33"/>
    <mergeCell ref="AQ18:AQ19"/>
    <mergeCell ref="AR18:BH18"/>
    <mergeCell ref="BI18:BI19"/>
    <mergeCell ref="AQ22:BI22"/>
    <mergeCell ref="AQ23:AQ24"/>
    <mergeCell ref="AR23:BH23"/>
    <mergeCell ref="BI23:BI24"/>
    <mergeCell ref="AQ41:BJ41"/>
    <mergeCell ref="AQ42:BJ42"/>
    <mergeCell ref="AQ43:AQ44"/>
    <mergeCell ref="AR43:AR44"/>
    <mergeCell ref="AS43:BI43"/>
    <mergeCell ref="BJ43:BJ44"/>
    <mergeCell ref="AQ34:BJ34"/>
    <mergeCell ref="AQ35:AQ36"/>
    <mergeCell ref="AR35:AR36"/>
    <mergeCell ref="AS35:BI35"/>
    <mergeCell ref="BJ35:BJ36"/>
    <mergeCell ref="AQ37:AQ38"/>
    <mergeCell ref="AR37:AR38"/>
    <mergeCell ref="AQ54:AQ55"/>
    <mergeCell ref="AR54:AR55"/>
    <mergeCell ref="AQ58:BJ58"/>
    <mergeCell ref="AQ59:BJ59"/>
    <mergeCell ref="AQ60:AQ61"/>
    <mergeCell ref="AR60:AR61"/>
    <mergeCell ref="AS60:BI60"/>
    <mergeCell ref="BJ60:BJ61"/>
    <mergeCell ref="AQ45:AQ46"/>
    <mergeCell ref="AR45:AR46"/>
    <mergeCell ref="AQ49:BJ49"/>
    <mergeCell ref="AQ50:BJ50"/>
    <mergeCell ref="AQ51:BJ51"/>
    <mergeCell ref="AQ52:AQ53"/>
    <mergeCell ref="AR52:AR53"/>
    <mergeCell ref="AS52:BI52"/>
    <mergeCell ref="BJ52:BJ53"/>
    <mergeCell ref="AQ71:AQ72"/>
    <mergeCell ref="AR71:AR72"/>
    <mergeCell ref="AQ75:BJ75"/>
    <mergeCell ref="AQ76:BJ76"/>
    <mergeCell ref="AQ77:AQ78"/>
    <mergeCell ref="AR77:AR78"/>
    <mergeCell ref="AS77:BI77"/>
    <mergeCell ref="BJ77:BJ78"/>
    <mergeCell ref="AQ62:AQ63"/>
    <mergeCell ref="AR62:AR63"/>
    <mergeCell ref="AQ66:BJ66"/>
    <mergeCell ref="AQ67:BJ67"/>
    <mergeCell ref="AQ68:BJ68"/>
    <mergeCell ref="AQ69:AQ70"/>
    <mergeCell ref="AR69:AR70"/>
    <mergeCell ref="AS69:BI69"/>
    <mergeCell ref="BJ69:BJ70"/>
    <mergeCell ref="AQ79:AQ80"/>
    <mergeCell ref="AR79:AR80"/>
    <mergeCell ref="AQ83:BJ83"/>
    <mergeCell ref="AQ84:BJ84"/>
    <mergeCell ref="AQ85:BJ85"/>
    <mergeCell ref="AQ86:AQ87"/>
    <mergeCell ref="AR86:AR87"/>
    <mergeCell ref="AS86:BI86"/>
    <mergeCell ref="BJ86:BJ87"/>
    <mergeCell ref="AQ96:AQ97"/>
    <mergeCell ref="AR96:AR97"/>
    <mergeCell ref="AQ88:AQ89"/>
    <mergeCell ref="AR88:AR89"/>
    <mergeCell ref="AQ92:BJ92"/>
    <mergeCell ref="AQ93:BJ93"/>
    <mergeCell ref="AQ94:AQ95"/>
    <mergeCell ref="AR94:AR95"/>
    <mergeCell ref="AS94:BI94"/>
    <mergeCell ref="BJ94:BJ9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OEE</vt:lpstr>
      <vt:lpstr>Grafik</vt:lpstr>
      <vt:lpstr>Fishbone</vt:lpstr>
      <vt:lpstr>AHP (Kuesioner)</vt:lpstr>
      <vt:lpstr>AHP (Jawaban Kuesioner)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SISIL</dc:creator>
  <cp:lastModifiedBy>6289607374139</cp:lastModifiedBy>
  <dcterms:created xsi:type="dcterms:W3CDTF">2023-12-29T07:22:45Z</dcterms:created>
  <dcterms:modified xsi:type="dcterms:W3CDTF">2024-04-26T12:12:48Z</dcterms:modified>
</cp:coreProperties>
</file>